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 кв.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<sst xmlns="http://schemas.openxmlformats.org/spreadsheetml/2006/main" count="67" uniqueCount="55">
  <si>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рублей</t>
  </si>
  <si>
    <t>Наименование</t>
  </si>
  <si>
    <t xml:space="preserve">Муниципальная программа 1 "Развитие муниципального управления" 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</si>
  <si>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</si>
  <si>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Муниципальная программа 2 "Развитие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</si>
  <si>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</si>
  <si>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Мероприятия в рамках муниципальной программы</t>
  </si>
  <si>
    <t>Подпрограмма 1 "Сохранение и развитие культурно-досуговой деятельности в МБУК "Пушновский сельский Дом культуры"</t>
  </si>
  <si>
    <t>Подпрограмма 2 "Сохранение и развитие культурно-досуговой деятельности в МБУК "Лопарский сельский Дом культуры"</t>
  </si>
  <si>
    <t>Подпрограмма 3 "Сохранение и развитие библиотечной и культурно-досуговой деятельности"</t>
  </si>
  <si>
    <t>Субсидия муниципальным образованиям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</si>
  <si>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</si>
  <si>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</si>
  <si>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>Муниципальная программа  4 "Управление муниципальным имуществом и земельными ресурсами"</t>
  </si>
  <si>
    <t>Муниципальная программа 5 «Содержание и ремонт автомобильных дорог общего пользования местного значения и улично-дорожной сети муниципального образования сельское поселение Пушной Кольского района Мурманской области на 2016 год»</t>
  </si>
  <si>
    <t>Муниципальная программа 6 «Благоустройство территории  сельского поселения Пушной Кольского района Мурманской области»</t>
  </si>
  <si>
    <t>Основное мероприятие 1. Содержание сетей уличного
освещения на территории муниципального
образования</t>
  </si>
  <si>
    <t xml:space="preserve">Основное мероприятие 3. Благоустройство территории муниципального образования </t>
  </si>
  <si>
    <t>Основное мероприятие 2. Иммобилизация безнадзорных животных</t>
  </si>
  <si>
    <t>Муниципальная программа 7 "Повышение безопасности населения сельского поселения Пушной Кольского района Мурманской области"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</si>
  <si>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</si>
  <si>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Основное мероприятие 2. Организация ГО ЧС на территории муниципального образования 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</si>
  <si>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</si>
  <si>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</si>
  <si>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</si>
  <si>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Муниципальная программа 8 "Капитальный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годы"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</si>
  <si>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</si>
  <si>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Программная деятельность</t>
  </si>
  <si>
    <t>Основное мероприятие 1. Обеспечение деятельности и функций администрации с.п.Пушной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</si>
  <si>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</si>
  <si>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</si>
  <si>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</si>
  <si>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Основное мероприятие 4. Формирование электронного Правительства</t>
  </si>
  <si>
    <t>Основное мероприятие 3. Организация осуществления первичного воинского учета на территории сельского поселения Пушной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</si>
  <si>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правонаоушениях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</si>
  <si>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</si>
  <si>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Утверждено на 2016 год</t>
  </si>
  <si>
    <t>% исполнения</t>
  </si>
  <si>
    <t>Подпрограмма 1 "Управление и распоряжение муниципальным имуществом"</t>
  </si>
  <si>
    <t>Основное мероприятие 1. Оплата услуг за отопление, содержание и ремонт муниципальных жилых и нежилых помещений.</t>
  </si>
  <si>
    <t>Основное мероприятие 2. Оформление технических планов, технических паспортов объектов муниципального имущества</t>
  </si>
  <si>
    <t>Подпрограмма 2 "Управление и распоряжение земельными ресурсами"</t>
  </si>
  <si>
    <t>Основное мероприятие 1.  Межевание земельных участков и подготовка землеустроительных дел</t>
  </si>
  <si>
    <t>Основное мероприятие 2. Изготовление схемы земельного участка на кадастровом плане территории</t>
  </si>
  <si>
    <t>Основное мероприятие 3. Расходы по управлению и распоряжением  земельными участками</t>
  </si>
  <si>
    <t>Муниципальная программа 11 "Развитие физической культуры и спорта" на 2014-2016 годы</t>
  </si>
  <si>
    <t>Подпрограмма 3 "Профилактика правонарушений в сельском поселении Пушной Кольского района Мурманской области"</t>
  </si>
  <si>
    <t>Основное мероприятие 1. Организация и проведение мероприятий к 9 Мая</t>
  </si>
  <si>
    <t>Основное мероприятие 2. Организация временного трудоустройства несовершеннолетних в период летних каникул</t>
  </si>
  <si>
    <t>Основное мероприятие 3. Организация и проведение Международного дня пожилых людей</t>
  </si>
  <si>
    <t xml:space="preserve">Сведения об исполнении бюджета муниципального образования сельское поселение Пушной Кольского района Мурманской области по расходам в разрезе муниципальных программ </t>
  </si>
  <si>
    <t>за II квартал 2016 года</t>
  </si>
  <si>
    <t xml:space="preserve">Основное мероприятие 3. Ремонт муниципальных квартир </t>
  </si>
  <si>
    <t>Основное мероприятие 4. Разработка и утверждение местных нормативов градостроительного проектирования</t>
  </si>
  <si>
    <t>Исполнено на 01.07.2016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</si>
</sst>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0" borderId="10" xfId="53" applyNumberFormat="1" applyFont="1" applyFill="1" applyBorder="1" applyAlignment="1">
      <alignment wrapText="1"/>
      <protection/>
    </xf>
    <xf numFmtId="2" fontId="2" fillId="0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5" fillId="0" borderId="10" xfId="54" applyNumberFormat="1" applyFont="1" applyFill="1" applyBorder="1" applyAlignment="1">
      <alignment horizontal="left" wrapText="1"/>
      <protection/>
    </xf>
    <xf numFmtId="12" fontId="2" fillId="0" borderId="10" xfId="53" applyNumberFormat="1" applyFont="1" applyFill="1" applyBorder="1" applyAlignment="1">
      <alignment horizontal="left" wrapText="1"/>
      <protection/>
    </xf>
    <xf numFmtId="0" fontId="2" fillId="0" borderId="10" xfId="53" applyNumberFormat="1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2" fontId="7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0" fontId="7" fillId="0" borderId="10" xfId="54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wrapText="1"/>
      <protection/>
    </xf>
    <xf numFmtId="164" fontId="43" fillId="0" borderId="10" xfId="0" applyNumberFormat="1" applyFont="1" applyBorder="1" applyAlignment="1">
      <alignment horizontal="center"/>
    </xf>
    <xf numFmtId="2" fontId="5" fillId="0" borderId="10" xfId="53" applyNumberFormat="1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4" fontId="44" fillId="0" borderId="10" xfId="0" applyNumberFormat="1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№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56.00390625" style="0" customWidth="1"/>
    <col min="2" max="3" width="14.57421875" style="0" customWidth="1"/>
    <col min="4" max="4" width="16.00390625" style="0" customWidth="1"/>
    <col min="5" max="5" width="11.28125" style="0" customWidth="1"/>
    <col min="6" max="6" width="18.7109375" style="0" customWidth="1"/>
    <col min="7" max="7" width="24.57421875" style="0" customWidth="1"/>
  </cols>
  <sheetData>
    <row r="1" spans="1:4" ht="32.25" customHeight="1">
      <c r="A1" s="45" t="s">
        <v>50</v>
      </c>
      <c r="B1" s="45"/>
      <c r="C1" s="45"/>
      <c r="D1" s="45"/>
    </row>
    <row r="2" spans="1:4" ht="15">
      <c r="A2" s="45" t="s">
        <v>51</v>
      </c>
      <c r="B2" s="46"/>
      <c r="C2" s="46"/>
      <c r="D2" s="46"/>
    </row>
    <row r="3" ht="15">
      <c r="D3" s="9" t="s">
        <v>0</v>
      </c>
    </row>
    <row r="4" spans="1:6" ht="45">
      <c r="A4" s="25" t="s">
        <v>1</v>
      </c>
      <c r="B4" s="26" t="s">
        <v>36</v>
      </c>
      <c r="C4" s="27" t="s">
        <v>54</v>
      </c>
      <c r="D4" s="28" t="s">
        <v>37</v>
      </c>
      <c r="F4" s="40"/>
    </row>
    <row r="5" spans="1:4" ht="15.75">
      <c r="A5" s="19" t="s">
        <v>27</v>
      </c>
      <c r="B5" s="33">
        <f>B6+B12+B32+B34+B44+B46+B50+B53+B55+B57+B60</f>
        <v>18115990</v>
      </c>
      <c r="C5" s="33">
        <f>C6+C12+C32+C34+C44+C46+C50+C53+C55+C57+C60</f>
        <v>6010105.140000001</v>
      </c>
      <c r="D5" s="37">
        <f>C5/B5%</f>
        <v>33.175692523566205</v>
      </c>
    </row>
    <row r="6" spans="1:7" ht="40.5" customHeight="1">
      <c r="A6" s="29" t="s">
        <v>2</v>
      </c>
      <c r="B6" s="23">
        <f>B7</f>
        <v>4232400</v>
      </c>
      <c r="C6" s="23">
        <f>C7</f>
        <v>1920331.82</v>
      </c>
      <c r="D6" s="37">
        <f aca="true" t="shared" si="0" ref="D6:D20">C6/B6%</f>
        <v>45.372172289953696</v>
      </c>
      <c r="F6" s="40"/>
      <c r="G6" s="40"/>
    </row>
    <row r="7" spans="1:4" s="1" customFormat="1" ht="63">
      <c r="A7" s="30" t="s">
        <v>3</v>
      </c>
      <c r="B7" s="31">
        <f>B8+B9+B11+B10</f>
        <v>4232400</v>
      </c>
      <c r="C7" s="31">
        <f>C8+C9+C11+C10</f>
        <v>1920331.82</v>
      </c>
      <c r="D7" s="43">
        <f t="shared" si="0"/>
        <v>45.372172289953696</v>
      </c>
    </row>
    <row r="8" spans="1:6" s="1" customFormat="1" ht="31.5">
      <c r="A8" s="32" t="s">
        <v>28</v>
      </c>
      <c r="B8" s="24">
        <v>4044800</v>
      </c>
      <c r="C8" s="24">
        <v>1854917.65</v>
      </c>
      <c r="D8" s="42">
        <f t="shared" si="0"/>
        <v>45.859316900712024</v>
      </c>
      <c r="F8" s="41"/>
    </row>
    <row r="9" spans="1:4" s="2" customFormat="1" ht="63">
      <c r="A9" s="8" t="s">
        <v>34</v>
      </c>
      <c r="B9" s="24">
        <v>4000</v>
      </c>
      <c r="C9" s="24">
        <v>1927.8</v>
      </c>
      <c r="D9" s="42">
        <f>C9/B9%</f>
        <v>48.195</v>
      </c>
    </row>
    <row r="10" spans="1:4" s="2" customFormat="1" ht="47.25">
      <c r="A10" s="8" t="s">
        <v>33</v>
      </c>
      <c r="B10" s="24">
        <v>170500</v>
      </c>
      <c r="C10" s="24">
        <v>63486.37</v>
      </c>
      <c r="D10" s="42">
        <f>C10/B10%</f>
        <v>37.23540762463343</v>
      </c>
    </row>
    <row r="11" spans="1:4" s="2" customFormat="1" ht="31.5">
      <c r="A11" s="3" t="s">
        <v>32</v>
      </c>
      <c r="B11" s="24">
        <v>13100</v>
      </c>
      <c r="C11" s="24">
        <v>0</v>
      </c>
      <c r="D11" s="42">
        <f t="shared" si="0"/>
        <v>0</v>
      </c>
    </row>
    <row r="12" spans="1:4" s="2" customFormat="1" ht="21.75" customHeight="1">
      <c r="A12" s="10" t="s">
        <v>4</v>
      </c>
      <c r="B12" s="23">
        <f>B13+B19+B25</f>
        <v>5780853</v>
      </c>
      <c r="C12" s="23">
        <f>C13+C19+C25</f>
        <v>2869850</v>
      </c>
      <c r="D12" s="37">
        <f t="shared" si="0"/>
        <v>49.64405771950956</v>
      </c>
    </row>
    <row r="13" spans="1:4" s="2" customFormat="1" ht="47.25">
      <c r="A13" s="11" t="s">
        <v>7</v>
      </c>
      <c r="B13" s="31">
        <f>B14+B16+B17+B15+B18</f>
        <v>2992800</v>
      </c>
      <c r="C13" s="31">
        <f>C14+C16+C17+C15+C18</f>
        <v>1486250</v>
      </c>
      <c r="D13" s="43">
        <f t="shared" si="0"/>
        <v>49.66085271317829</v>
      </c>
    </row>
    <row r="14" spans="1:4" s="2" customFormat="1" ht="63">
      <c r="A14" s="4" t="s">
        <v>5</v>
      </c>
      <c r="B14" s="24">
        <v>2437700</v>
      </c>
      <c r="C14" s="24">
        <v>1218850</v>
      </c>
      <c r="D14" s="42">
        <f t="shared" si="0"/>
        <v>50</v>
      </c>
    </row>
    <row r="15" spans="1:4" s="2" customFormat="1" ht="84" customHeight="1">
      <c r="A15" s="32" t="s">
        <v>10</v>
      </c>
      <c r="B15" s="24">
        <v>121800</v>
      </c>
      <c r="C15" s="24">
        <v>50750</v>
      </c>
      <c r="D15" s="42">
        <f t="shared" si="0"/>
        <v>41.666666666666664</v>
      </c>
    </row>
    <row r="16" spans="1:4" ht="94.5">
      <c r="A16" s="34" t="s">
        <v>31</v>
      </c>
      <c r="B16" s="24">
        <v>386400</v>
      </c>
      <c r="C16" s="24">
        <v>193200</v>
      </c>
      <c r="D16" s="42">
        <f t="shared" si="0"/>
        <v>50</v>
      </c>
    </row>
    <row r="17" spans="1:4" s="2" customFormat="1" ht="87" customHeight="1">
      <c r="A17" s="34" t="s">
        <v>29</v>
      </c>
      <c r="B17" s="24">
        <v>12200</v>
      </c>
      <c r="C17" s="24">
        <v>6100</v>
      </c>
      <c r="D17" s="42">
        <f t="shared" si="0"/>
        <v>50</v>
      </c>
    </row>
    <row r="18" spans="1:4" ht="94.5">
      <c r="A18" s="34" t="s">
        <v>30</v>
      </c>
      <c r="B18" s="24">
        <v>34700</v>
      </c>
      <c r="C18" s="24">
        <v>17350</v>
      </c>
      <c r="D18" s="42">
        <f t="shared" si="0"/>
        <v>50</v>
      </c>
    </row>
    <row r="19" spans="1:4" s="2" customFormat="1" ht="47.25">
      <c r="A19" s="11" t="s">
        <v>8</v>
      </c>
      <c r="B19" s="44">
        <f>B20+B22+B23+B21+B24</f>
        <v>1172800</v>
      </c>
      <c r="C19" s="44">
        <f>C20+C22+C23+C21+C24</f>
        <v>582190</v>
      </c>
      <c r="D19" s="43">
        <f t="shared" si="0"/>
        <v>49.64103001364256</v>
      </c>
    </row>
    <row r="20" spans="1:4" s="2" customFormat="1" ht="63">
      <c r="A20" s="4" t="s">
        <v>5</v>
      </c>
      <c r="B20" s="24">
        <v>966900</v>
      </c>
      <c r="C20" s="24">
        <v>483450</v>
      </c>
      <c r="D20" s="42">
        <f t="shared" si="0"/>
        <v>50</v>
      </c>
    </row>
    <row r="21" spans="1:4" s="2" customFormat="1" ht="78.75" customHeight="1">
      <c r="A21" s="32" t="s">
        <v>10</v>
      </c>
      <c r="B21" s="24">
        <v>48700</v>
      </c>
      <c r="C21" s="24">
        <v>20290</v>
      </c>
      <c r="D21" s="42">
        <f aca="true" t="shared" si="1" ref="D21:D47">C21/B21%</f>
        <v>41.663244353182755</v>
      </c>
    </row>
    <row r="22" spans="1:4" ht="94.5">
      <c r="A22" s="34" t="s">
        <v>31</v>
      </c>
      <c r="B22" s="24">
        <v>139700</v>
      </c>
      <c r="C22" s="24">
        <v>69700</v>
      </c>
      <c r="D22" s="42">
        <f t="shared" si="1"/>
        <v>49.892627057981386</v>
      </c>
    </row>
    <row r="23" spans="1:4" s="2" customFormat="1" ht="94.5">
      <c r="A23" s="34" t="s">
        <v>29</v>
      </c>
      <c r="B23" s="24">
        <v>4900</v>
      </c>
      <c r="C23" s="24">
        <v>2450</v>
      </c>
      <c r="D23" s="42">
        <f t="shared" si="1"/>
        <v>50</v>
      </c>
    </row>
    <row r="24" spans="1:4" ht="94.5">
      <c r="A24" s="34" t="s">
        <v>30</v>
      </c>
      <c r="B24" s="24">
        <v>12600</v>
      </c>
      <c r="C24" s="24">
        <v>6300</v>
      </c>
      <c r="D24" s="42">
        <f t="shared" si="1"/>
        <v>50</v>
      </c>
    </row>
    <row r="25" spans="1:4" s="2" customFormat="1" ht="47.25">
      <c r="A25" s="16" t="s">
        <v>9</v>
      </c>
      <c r="B25" s="31">
        <f>B26+B27+B28+B31+B30+B29</f>
        <v>1615253</v>
      </c>
      <c r="C25" s="31">
        <f>C26+C27+C28+C31+C30+C29</f>
        <v>801410</v>
      </c>
      <c r="D25" s="43">
        <f t="shared" si="1"/>
        <v>49.61513769050421</v>
      </c>
    </row>
    <row r="26" spans="1:4" s="2" customFormat="1" ht="63">
      <c r="A26" s="4" t="s">
        <v>5</v>
      </c>
      <c r="B26" s="24">
        <v>1393400</v>
      </c>
      <c r="C26" s="24">
        <v>696700</v>
      </c>
      <c r="D26" s="42">
        <f t="shared" si="1"/>
        <v>50</v>
      </c>
    </row>
    <row r="27" spans="1:4" ht="47.25">
      <c r="A27" s="12" t="s">
        <v>11</v>
      </c>
      <c r="B27" s="24">
        <v>353</v>
      </c>
      <c r="C27" s="24">
        <v>0</v>
      </c>
      <c r="D27" s="42">
        <f t="shared" si="1"/>
        <v>0</v>
      </c>
    </row>
    <row r="28" spans="1:4" ht="94.5">
      <c r="A28" s="34" t="s">
        <v>29</v>
      </c>
      <c r="B28" s="24">
        <v>73100</v>
      </c>
      <c r="C28" s="24">
        <v>30460</v>
      </c>
      <c r="D28" s="42">
        <f t="shared" si="1"/>
        <v>41.66894664842681</v>
      </c>
    </row>
    <row r="29" spans="1:4" s="2" customFormat="1" ht="94.5">
      <c r="A29" s="34" t="s">
        <v>31</v>
      </c>
      <c r="B29" s="24">
        <v>129500</v>
      </c>
      <c r="C29" s="24">
        <v>64800</v>
      </c>
      <c r="D29" s="42">
        <f t="shared" si="1"/>
        <v>50.03861003861004</v>
      </c>
    </row>
    <row r="30" spans="1:4" s="2" customFormat="1" ht="94.5">
      <c r="A30" s="32" t="s">
        <v>10</v>
      </c>
      <c r="B30" s="24">
        <v>7300</v>
      </c>
      <c r="C30" s="24">
        <v>3650</v>
      </c>
      <c r="D30" s="42">
        <f t="shared" si="1"/>
        <v>50</v>
      </c>
    </row>
    <row r="31" spans="1:4" ht="94.5">
      <c r="A31" s="34" t="s">
        <v>30</v>
      </c>
      <c r="B31" s="24">
        <v>11600</v>
      </c>
      <c r="C31" s="24">
        <v>5800</v>
      </c>
      <c r="D31" s="42">
        <f t="shared" si="1"/>
        <v>50</v>
      </c>
    </row>
    <row r="32" spans="1:4" ht="63">
      <c r="A32" s="6" t="s">
        <v>12</v>
      </c>
      <c r="B32" s="15">
        <f>B33</f>
        <v>219900</v>
      </c>
      <c r="C32" s="15">
        <f>C33</f>
        <v>126186.7</v>
      </c>
      <c r="D32" s="37">
        <f t="shared" si="1"/>
        <v>57.38367439745338</v>
      </c>
    </row>
    <row r="33" spans="1:4" ht="15.75">
      <c r="A33" s="5" t="s">
        <v>6</v>
      </c>
      <c r="B33" s="13">
        <v>219900</v>
      </c>
      <c r="C33" s="13">
        <v>126186.7</v>
      </c>
      <c r="D33" s="42">
        <f t="shared" si="1"/>
        <v>57.38367439745338</v>
      </c>
    </row>
    <row r="34" spans="1:4" ht="47.25">
      <c r="A34" s="6" t="s">
        <v>13</v>
      </c>
      <c r="B34" s="15">
        <f>B35+B39</f>
        <v>2449500</v>
      </c>
      <c r="C34" s="15">
        <f>C35+C39</f>
        <v>200851.74</v>
      </c>
      <c r="D34" s="37">
        <f t="shared" si="1"/>
        <v>8.19970361298224</v>
      </c>
    </row>
    <row r="35" spans="1:4" ht="31.5">
      <c r="A35" s="38" t="s">
        <v>38</v>
      </c>
      <c r="B35" s="20">
        <f>B36+B37+B38</f>
        <v>2261500</v>
      </c>
      <c r="C35" s="20">
        <f>C36+C37+C38</f>
        <v>107957.74</v>
      </c>
      <c r="D35" s="43">
        <f t="shared" si="1"/>
        <v>4.773722750386912</v>
      </c>
    </row>
    <row r="36" spans="1:4" ht="47.25">
      <c r="A36" s="21" t="s">
        <v>39</v>
      </c>
      <c r="B36" s="14">
        <v>836500</v>
      </c>
      <c r="C36" s="14">
        <v>107957.74</v>
      </c>
      <c r="D36" s="42">
        <f t="shared" si="1"/>
        <v>12.905886431560072</v>
      </c>
    </row>
    <row r="37" spans="1:4" ht="47.25">
      <c r="A37" s="21" t="s">
        <v>40</v>
      </c>
      <c r="B37" s="14">
        <v>65000</v>
      </c>
      <c r="C37" s="14">
        <v>0</v>
      </c>
      <c r="D37" s="42">
        <f t="shared" si="1"/>
        <v>0</v>
      </c>
    </row>
    <row r="38" spans="1:4" ht="31.5">
      <c r="A38" s="21" t="s">
        <v>52</v>
      </c>
      <c r="B38" s="14">
        <v>1360000</v>
      </c>
      <c r="C38" s="14">
        <v>0</v>
      </c>
      <c r="D38" s="42">
        <f>C38/B38%</f>
        <v>0</v>
      </c>
    </row>
    <row r="39" spans="1:4" ht="31.5">
      <c r="A39" s="39" t="s">
        <v>41</v>
      </c>
      <c r="B39" s="20">
        <f>SUM(B40:B43)</f>
        <v>188000</v>
      </c>
      <c r="C39" s="20">
        <f>SUM(C40:C43)</f>
        <v>92894</v>
      </c>
      <c r="D39" s="43">
        <f t="shared" si="1"/>
        <v>49.411702127659574</v>
      </c>
    </row>
    <row r="40" spans="1:4" ht="31.5">
      <c r="A40" s="21" t="s">
        <v>42</v>
      </c>
      <c r="B40" s="14">
        <v>80000</v>
      </c>
      <c r="C40" s="14">
        <v>63000</v>
      </c>
      <c r="D40" s="42">
        <f t="shared" si="1"/>
        <v>78.75</v>
      </c>
    </row>
    <row r="41" spans="1:4" ht="31.5">
      <c r="A41" s="21" t="s">
        <v>43</v>
      </c>
      <c r="B41" s="14">
        <v>3000</v>
      </c>
      <c r="C41" s="14">
        <v>0</v>
      </c>
      <c r="D41" s="42">
        <f t="shared" si="1"/>
        <v>0</v>
      </c>
    </row>
    <row r="42" spans="1:4" ht="31.5">
      <c r="A42" s="21" t="s">
        <v>44</v>
      </c>
      <c r="B42" s="14">
        <v>20000</v>
      </c>
      <c r="C42" s="14">
        <v>4394</v>
      </c>
      <c r="D42" s="42">
        <f t="shared" si="1"/>
        <v>21.97</v>
      </c>
    </row>
    <row r="43" spans="1:4" ht="47.25">
      <c r="A43" s="21" t="s">
        <v>53</v>
      </c>
      <c r="B43" s="14">
        <v>85000</v>
      </c>
      <c r="C43" s="14">
        <v>25500</v>
      </c>
      <c r="D43" s="42">
        <f>C43/B43%</f>
        <v>30</v>
      </c>
    </row>
    <row r="44" spans="1:4" ht="94.5">
      <c r="A44" s="17" t="s">
        <v>14</v>
      </c>
      <c r="B44" s="15">
        <f>B45</f>
        <v>1745600</v>
      </c>
      <c r="C44" s="15">
        <f>C45</f>
        <v>0</v>
      </c>
      <c r="D44" s="37">
        <f t="shared" si="1"/>
        <v>0</v>
      </c>
    </row>
    <row r="45" spans="1:4" ht="15.75">
      <c r="A45" s="5" t="s">
        <v>6</v>
      </c>
      <c r="B45" s="14">
        <v>1745600</v>
      </c>
      <c r="C45" s="14">
        <v>0</v>
      </c>
      <c r="D45" s="37">
        <f t="shared" si="1"/>
        <v>0</v>
      </c>
    </row>
    <row r="46" spans="1:4" ht="47.25">
      <c r="A46" s="7" t="s">
        <v>15</v>
      </c>
      <c r="B46" s="15">
        <f>B47+B48+B49</f>
        <v>840537</v>
      </c>
      <c r="C46" s="15">
        <f>C47+C48+C49</f>
        <v>205098.15</v>
      </c>
      <c r="D46" s="37">
        <f t="shared" si="1"/>
        <v>24.40084731546618</v>
      </c>
    </row>
    <row r="47" spans="1:4" ht="47.25">
      <c r="A47" s="22" t="s">
        <v>16</v>
      </c>
      <c r="B47" s="14">
        <v>400000</v>
      </c>
      <c r="C47" s="14">
        <v>169287.15</v>
      </c>
      <c r="D47" s="42">
        <f t="shared" si="1"/>
        <v>42.3217875</v>
      </c>
    </row>
    <row r="48" spans="1:4" ht="31.5">
      <c r="A48" s="22" t="s">
        <v>18</v>
      </c>
      <c r="B48" s="14">
        <v>150537</v>
      </c>
      <c r="C48" s="14">
        <v>35811</v>
      </c>
      <c r="D48" s="42">
        <f aca="true" t="shared" si="2" ref="D48:D64">C48/B48%</f>
        <v>23.788835967237294</v>
      </c>
    </row>
    <row r="49" spans="1:4" ht="31.5">
      <c r="A49" s="21" t="s">
        <v>17</v>
      </c>
      <c r="B49" s="14">
        <v>290000</v>
      </c>
      <c r="C49" s="14">
        <v>0</v>
      </c>
      <c r="D49" s="42">
        <f t="shared" si="2"/>
        <v>0</v>
      </c>
    </row>
    <row r="50" spans="1:4" ht="47.25">
      <c r="A50" s="18" t="s">
        <v>19</v>
      </c>
      <c r="B50" s="15">
        <f>B51+B52</f>
        <v>362300</v>
      </c>
      <c r="C50" s="15">
        <f>C51+C52</f>
        <v>205238.91</v>
      </c>
      <c r="D50" s="37">
        <f t="shared" si="2"/>
        <v>56.648884902014906</v>
      </c>
    </row>
    <row r="51" spans="1:4" ht="47.25">
      <c r="A51" s="21" t="s">
        <v>20</v>
      </c>
      <c r="B51" s="14">
        <v>93000</v>
      </c>
      <c r="C51" s="14">
        <v>93000</v>
      </c>
      <c r="D51" s="42">
        <f t="shared" si="2"/>
        <v>100</v>
      </c>
    </row>
    <row r="52" spans="1:4" ht="31.5">
      <c r="A52" s="21" t="s">
        <v>21</v>
      </c>
      <c r="B52" s="14">
        <v>269300</v>
      </c>
      <c r="C52" s="14">
        <v>112238.91</v>
      </c>
      <c r="D52" s="42">
        <f t="shared" si="2"/>
        <v>41.6780207946528</v>
      </c>
    </row>
    <row r="53" spans="1:4" ht="78.75">
      <c r="A53" s="18" t="s">
        <v>25</v>
      </c>
      <c r="B53" s="23">
        <f>B54</f>
        <v>295700</v>
      </c>
      <c r="C53" s="23">
        <f>C54</f>
        <v>23112.6</v>
      </c>
      <c r="D53" s="37">
        <f t="shared" si="2"/>
        <v>7.816232668244842</v>
      </c>
    </row>
    <row r="54" spans="1:4" ht="63">
      <c r="A54" s="36" t="s">
        <v>35</v>
      </c>
      <c r="B54" s="24">
        <v>295700</v>
      </c>
      <c r="C54" s="24">
        <v>23112.6</v>
      </c>
      <c r="D54" s="43">
        <f t="shared" si="2"/>
        <v>7.816232668244842</v>
      </c>
    </row>
    <row r="55" spans="1:4" ht="94.5">
      <c r="A55" s="18" t="s">
        <v>26</v>
      </c>
      <c r="B55" s="23">
        <f>B56</f>
        <v>908000</v>
      </c>
      <c r="C55" s="23">
        <f>C56</f>
        <v>10000</v>
      </c>
      <c r="D55" s="37">
        <f t="shared" si="2"/>
        <v>1.1013215859030836</v>
      </c>
    </row>
    <row r="56" spans="1:4" ht="15.75">
      <c r="A56" s="5" t="s">
        <v>6</v>
      </c>
      <c r="B56" s="24">
        <v>908000</v>
      </c>
      <c r="C56" s="24">
        <v>10000</v>
      </c>
      <c r="D56" s="42">
        <f t="shared" si="2"/>
        <v>1.1013215859030836</v>
      </c>
    </row>
    <row r="57" spans="1:4" ht="78.75">
      <c r="A57" s="18" t="s">
        <v>22</v>
      </c>
      <c r="B57" s="23">
        <f>B58+B59</f>
        <v>1211200</v>
      </c>
      <c r="C57" s="23">
        <f>C58+C59</f>
        <v>449435.22</v>
      </c>
      <c r="D57" s="37">
        <f t="shared" si="2"/>
        <v>37.10660667107001</v>
      </c>
    </row>
    <row r="58" spans="1:4" ht="63">
      <c r="A58" s="21" t="s">
        <v>23</v>
      </c>
      <c r="B58" s="24">
        <v>1146200</v>
      </c>
      <c r="C58" s="24">
        <v>449435.22</v>
      </c>
      <c r="D58" s="42">
        <f t="shared" si="2"/>
        <v>39.210889897051125</v>
      </c>
    </row>
    <row r="59" spans="1:4" ht="63">
      <c r="A59" s="35" t="s">
        <v>24</v>
      </c>
      <c r="B59" s="24">
        <v>65000</v>
      </c>
      <c r="C59" s="24">
        <v>0</v>
      </c>
      <c r="D59" s="42">
        <f t="shared" si="2"/>
        <v>0</v>
      </c>
    </row>
    <row r="60" spans="1:4" ht="31.5">
      <c r="A60" s="18" t="s">
        <v>45</v>
      </c>
      <c r="B60" s="23">
        <f>B61</f>
        <v>70000</v>
      </c>
      <c r="C60" s="23">
        <f>C61</f>
        <v>0</v>
      </c>
      <c r="D60" s="37">
        <f t="shared" si="2"/>
        <v>0</v>
      </c>
    </row>
    <row r="61" spans="1:4" ht="47.25">
      <c r="A61" s="38" t="s">
        <v>46</v>
      </c>
      <c r="B61" s="31">
        <f>SUM(B62:B64)</f>
        <v>70000</v>
      </c>
      <c r="C61" s="31">
        <f>SUM(C62:C64)</f>
        <v>0</v>
      </c>
      <c r="D61" s="43">
        <f t="shared" si="2"/>
        <v>0</v>
      </c>
    </row>
    <row r="62" spans="1:4" ht="31.5">
      <c r="A62" s="21" t="s">
        <v>47</v>
      </c>
      <c r="B62" s="24">
        <v>30000</v>
      </c>
      <c r="C62" s="24">
        <v>0</v>
      </c>
      <c r="D62" s="42">
        <f t="shared" si="2"/>
        <v>0</v>
      </c>
    </row>
    <row r="63" spans="1:4" ht="47.25">
      <c r="A63" s="21" t="s">
        <v>48</v>
      </c>
      <c r="B63" s="24">
        <v>25000</v>
      </c>
      <c r="C63" s="24">
        <v>0</v>
      </c>
      <c r="D63" s="42">
        <f t="shared" si="2"/>
        <v>0</v>
      </c>
    </row>
    <row r="64" spans="1:4" ht="31.5">
      <c r="A64" s="21" t="s">
        <v>49</v>
      </c>
      <c r="B64" s="24">
        <v>15000</v>
      </c>
      <c r="C64" s="24">
        <v>0</v>
      </c>
      <c r="D64" s="42">
        <f t="shared" si="2"/>
        <v>0</v>
      </c>
    </row>
  </sheetData>
  <sheetProtection selectLockedCells="1" selectUnlockedCells="1"/>
  <mergeCells count="2">
    <mergeCell ref="A1:D1"/>
    <mergeCell ref="A2:D2"/>
  </mergeCells>
  <printOptions/>
  <pageMargins left="0.7874015748031497" right="0.708661417322834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2015-11-30T12:57:19Z</cp:lastPrinted>
  <dcterms:modified xsi:type="dcterms:W3CDTF">2016-08-19T05:44:19Z</dcterms:modified>
  <cp:category/>
  <cp:version/>
  <cp:contentType/>
  <cp:contentStatus/>
</cp:coreProperties>
</file>