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 кв." sheetId="1" r:id="rId1"/>
  </sheets>
  <definedNames/>
  <calcPr fullCalcOnLoad="1"/>
</workbook>
</file>

<file path=xl/sharedStrings.xml><?xml version="1.0" encoding="utf-8"?>
<sst xmlns="http://schemas.openxmlformats.org/spreadsheetml/2006/main" count="69" uniqueCount="56">
  <si>
    <t>рублей</t>
  </si>
  <si>
    <t>Наименование</t>
  </si>
  <si>
    <t>Подпрограмма 1 "Обеспечение деятельности и функций администрации сельского поселения Пушной Кольского района Мурманской области и государственных полномочий"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</si>
  <si>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</si>
  <si>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Мероприятия в рамках муниципальной программы</t>
  </si>
  <si>
    <t>Подпрограмма 1 "Сохранение и развитие культурно-досуговой деятельности в МБУК "Пушновский сельский Дом культуры"</t>
  </si>
  <si>
    <t>Подпрограмма 2 "Сохранение и развитие культурно-досуговой деятельности в МБУК "Лопарский сельский Дом культуры"</t>
  </si>
  <si>
    <t>Подпрограмма 3 "Сохранение и развитие библиотечной и культурно-досуговой деятельности"</t>
  </si>
  <si>
    <t>Субсидия муниципальным образованиям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</si>
  <si>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</si>
  <si>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Основное мероприятие 1. Содержание сетей уличного
освещения на территории муниципального
образования</t>
  </si>
  <si>
    <t xml:space="preserve">Основное мероприятие 3. Благоустройство территории муниципального образования </t>
  </si>
  <si>
    <t>Основное мероприятие 2. Иммобилизация безнадзорных животных</t>
  </si>
  <si>
    <t>Основное мероприятие 1. Обеспечение выполнения полномочий по организации и осуществлению мероприятий в области ЕДДС</t>
  </si>
  <si>
    <t xml:space="preserve">Основное мероприятие 2. Организация ГО ЧС на территории муниципального образования </t>
  </si>
  <si>
    <t>Муниципальная программа 10 "Погашение просроченной кредиторской задолженности муниципального образования сельское поселение Пушной Кольского района Мурманской области» на 2015-2020 годы</t>
  </si>
  <si>
    <t>Иные межбюджетные  трансферты на решение вопросов местного значения поселений в связи со снижением объема дотации на выравнивание бюджетной обеспеченноcти поселений</t>
  </si>
  <si>
    <t>Софинансирование иных межбюджетных  трансфертов на решение вопросов местного значения поселений в связи со снижением объема дотации на выравнивание бюджетной обеспеченноcти поселений</t>
  </si>
  <si>
    <t>Муниципальная программа 9 "Подготовка объектов и систем жизнеобеспечения на территории муниципального образования сельское поселение Пушной Кольского района Мурманской области к работе в отопительный период" на 2016 год</t>
  </si>
  <si>
    <t>Программная деятельность</t>
  </si>
  <si>
    <t>Основное мероприятие 1. Обеспечение деятельности и функций администрации с.п.Пушной</t>
  </si>
  <si>
    <t>Софинансирование субсидии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</si>
  <si>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Софинансирование субсидии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</si>
  <si>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Субсидия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</si>
  <si>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Основное мероприятие 4. Формирование электронного Правительства</t>
  </si>
  <si>
    <t>Основное мероприятие 3. Организация осуществления первичного воинского учета на территории сельского поселения Пушной</t>
  </si>
  <si>
    <t>Основное мероприятие 2. Осуществление полномочий по определению перечня должностных лиц, уполномоченных составлять протоколы об административных правонаоушениях</t>
  </si>
  <si>
    <t>Основное мероприятие 1. Капитальный ремонт в многоквартирных домах на территории сельского поселения Пушной Кольского района Мурманской области</t>
  </si>
  <si>
    <t>% исполнения</t>
  </si>
  <si>
    <t>Подпрограмма 1 "Управление и распоряжение муниципальным имуществом"</t>
  </si>
  <si>
    <t>Основное мероприятие 1. Оплата услуг за отопление, содержание и ремонт муниципальных жилых и нежилых помещений.</t>
  </si>
  <si>
    <t>Основное мероприятие 2. Оформление технических планов, технических паспортов объектов муниципального имущества</t>
  </si>
  <si>
    <t>Подпрограмма 2 "Управление и распоряжение земельными ресурсами"</t>
  </si>
  <si>
    <t>Основное мероприятие 1.  Межевание земельных участков и подготовка землеустроительных дел</t>
  </si>
  <si>
    <t>Основное мероприятие 2. Изготовление схемы земельного участка на кадастровом плане территории</t>
  </si>
  <si>
    <t>Основное мероприятие 3. Расходы по управлению и распоряжением  земельными участками</t>
  </si>
  <si>
    <t>Муниципальная программа 11 "Развитие физической культуры и спорта" на 2014-2016 годы</t>
  </si>
  <si>
    <t>Подпрограмма 3 "Профилактика правонарушений в сельском поселении Пушной Кольского района Мурманской области"</t>
  </si>
  <si>
    <t>Основное мероприятие 1. Организация и проведение мероприятий к 9 Мая</t>
  </si>
  <si>
    <t>Основное мероприятие 2. Организация временного трудоустройства несовершеннолетних в период летних каникул</t>
  </si>
  <si>
    <t>Основное мероприятие 3. Организация и проведение Международного дня пожилых людей</t>
  </si>
  <si>
    <t xml:space="preserve">Сведения об исполнении бюджета муниципального образования сельское поселение Пушной Кольского района Мурманской области по расходам в разрезе муниципальных программ </t>
  </si>
  <si>
    <t>за II квартал 2016 года</t>
  </si>
  <si>
    <t xml:space="preserve">Основное мероприятие 3. Ремонт муниципальных квартир </t>
  </si>
  <si>
    <t>Основное мероприятие 4. Разработка и утверждение местных нормативов градостроительного проектирования</t>
  </si>
  <si>
    <t>Исполнено на 01.07.2016 года</t>
  </si>
  <si>
    <t>Исполнено на 01.07.2015 года</t>
  </si>
  <si>
    <t xml:space="preserve">Муниципальная программа "Развитие муниципального управления" </t>
  </si>
  <si>
    <t>Муниципальная программа "Развитие культуры"</t>
  </si>
  <si>
    <t>Муниципальная программа " Повышение эффективности бюджетных расходов сельского поселения Пушной Кольского района Мурманской области на 2015-2017 годы"</t>
  </si>
  <si>
    <t>Муниципальная программа  "Управление муниципальным имуществом и земельными ресурсами"</t>
  </si>
  <si>
    <t>Муниципальная программа «Содержание и ремонт автомобильных дорог общего пользования местного значения и улично-дорожной сети муниципального образования сельское поселение Пушной Кольского района Мурманской области на 2016 год»</t>
  </si>
  <si>
    <t>Муниципальная программа  "Эффективное использование и распоряжение муниципальным имуществом муниципального образования сельское поселение Пушной Кольского района Мурманской области  на 2015 - 2017 годы"</t>
  </si>
  <si>
    <t>Муниципальная программа «Благоустройство территории  сельского поселения Пушной Кольского района Мурманской области»</t>
  </si>
  <si>
    <t>Муниципальная программа "Повышение безопасности населения сельского поселения Пушной Кольского района Мурманской области"</t>
  </si>
  <si>
    <t>Муниципальная программа "Капитальный ремонт муниципального жилищного фонда на территории муниципального образования сельское поселение Пушной Кольского района 
Мурманской области на 2015-2016 годы"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</si>
</sst>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7" fillId="0" borderId="10" xfId="53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2" fontId="7" fillId="0" borderId="10" xfId="53" applyNumberFormat="1" applyFont="1" applyFill="1" applyBorder="1" applyAlignment="1">
      <alignment wrapText="1"/>
      <protection/>
    </xf>
    <xf numFmtId="2" fontId="2" fillId="0" borderId="10" xfId="53" applyNumberFormat="1" applyFont="1" applyFill="1" applyBorder="1" applyAlignment="1">
      <alignment wrapText="1"/>
      <protection/>
    </xf>
    <xf numFmtId="0" fontId="2" fillId="0" borderId="10" xfId="53" applyFont="1" applyFill="1" applyBorder="1" applyAlignment="1">
      <alignment wrapText="1"/>
      <protection/>
    </xf>
    <xf numFmtId="0" fontId="7" fillId="0" borderId="10" xfId="53" applyNumberFormat="1" applyFont="1" applyFill="1" applyBorder="1" applyAlignment="1">
      <alignment horizontal="left" vertical="top" wrapText="1"/>
      <protection/>
    </xf>
    <xf numFmtId="0" fontId="3" fillId="0" borderId="0" xfId="0" applyFont="1" applyBorder="1" applyAlignment="1">
      <alignment horizontal="right"/>
    </xf>
    <xf numFmtId="0" fontId="2" fillId="0" borderId="10" xfId="53" applyFont="1" applyFill="1" applyBorder="1" applyAlignment="1">
      <alignment horizontal="left" vertical="top" wrapText="1"/>
      <protection/>
    </xf>
    <xf numFmtId="0" fontId="5" fillId="0" borderId="10" xfId="54" applyNumberFormat="1" applyFont="1" applyFill="1" applyBorder="1" applyAlignment="1">
      <alignment horizontal="left" vertical="top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4" fontId="8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5" fillId="0" borderId="10" xfId="54" applyNumberFormat="1" applyFont="1" applyFill="1" applyBorder="1" applyAlignment="1">
      <alignment horizontal="left" wrapText="1"/>
      <protection/>
    </xf>
    <xf numFmtId="12" fontId="2" fillId="0" borderId="10" xfId="53" applyNumberFormat="1" applyFont="1" applyFill="1" applyBorder="1" applyAlignment="1">
      <alignment horizontal="left" wrapText="1"/>
      <protection/>
    </xf>
    <xf numFmtId="0" fontId="2" fillId="0" borderId="10" xfId="53" applyNumberFormat="1" applyFont="1" applyFill="1" applyBorder="1" applyAlignment="1">
      <alignment horizontal="left" wrapText="1"/>
      <protection/>
    </xf>
    <xf numFmtId="0" fontId="4" fillId="0" borderId="10" xfId="0" applyFont="1" applyBorder="1" applyAlignment="1">
      <alignment horizontal="left"/>
    </xf>
    <xf numFmtId="4" fontId="6" fillId="0" borderId="10" xfId="0" applyNumberFormat="1" applyFont="1" applyBorder="1" applyAlignment="1">
      <alignment horizontal="right"/>
    </xf>
    <xf numFmtId="2" fontId="7" fillId="0" borderId="10" xfId="53" applyNumberFormat="1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vertical="center" wrapText="1"/>
      <protection/>
    </xf>
    <xf numFmtId="4" fontId="4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2" fontId="5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 vertical="center"/>
    </xf>
    <xf numFmtId="0" fontId="7" fillId="0" borderId="10" xfId="54" applyNumberFormat="1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 applyProtection="1">
      <alignment wrapText="1"/>
      <protection/>
    </xf>
    <xf numFmtId="164" fontId="43" fillId="0" borderId="10" xfId="0" applyNumberFormat="1" applyFont="1" applyBorder="1" applyAlignment="1">
      <alignment horizontal="center"/>
    </xf>
    <xf numFmtId="2" fontId="5" fillId="0" borderId="10" xfId="53" applyNumberFormat="1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vertical="top" wrapText="1"/>
      <protection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64" fontId="44" fillId="0" borderId="10" xfId="0" applyNumberFormat="1" applyFont="1" applyBorder="1" applyAlignment="1">
      <alignment horizontal="center"/>
    </xf>
    <xf numFmtId="164" fontId="45" fillId="0" borderId="10" xfId="0" applyNumberFormat="1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2" fontId="2" fillId="0" borderId="10" xfId="53" applyNumberFormat="1" applyFont="1" applyFill="1" applyBorder="1" applyAlignment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ил №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B67" sqref="B67"/>
    </sheetView>
  </sheetViews>
  <sheetFormatPr defaultColWidth="9.140625" defaultRowHeight="15"/>
  <cols>
    <col min="1" max="1" width="56.00390625" style="0" customWidth="1"/>
    <col min="2" max="3" width="14.57421875" style="0" customWidth="1"/>
    <col min="4" max="4" width="16.00390625" style="0" customWidth="1"/>
    <col min="5" max="5" width="11.28125" style="0" customWidth="1"/>
    <col min="6" max="6" width="18.7109375" style="0" customWidth="1"/>
    <col min="7" max="7" width="24.57421875" style="0" customWidth="1"/>
  </cols>
  <sheetData>
    <row r="1" spans="1:4" ht="32.25" customHeight="1">
      <c r="A1" s="44" t="s">
        <v>41</v>
      </c>
      <c r="B1" s="44"/>
      <c r="C1" s="44"/>
      <c r="D1" s="44"/>
    </row>
    <row r="2" spans="1:4" ht="15">
      <c r="A2" s="44" t="s">
        <v>42</v>
      </c>
      <c r="B2" s="45"/>
      <c r="C2" s="45"/>
      <c r="D2" s="45"/>
    </row>
    <row r="3" ht="15">
      <c r="D3" s="9" t="s">
        <v>0</v>
      </c>
    </row>
    <row r="4" spans="1:6" ht="45">
      <c r="A4" s="25" t="s">
        <v>1</v>
      </c>
      <c r="B4" s="26" t="s">
        <v>46</v>
      </c>
      <c r="C4" s="26" t="s">
        <v>45</v>
      </c>
      <c r="D4" s="27" t="s">
        <v>28</v>
      </c>
      <c r="F4" s="39"/>
    </row>
    <row r="5" spans="1:4" ht="15.75">
      <c r="A5" s="19" t="s">
        <v>19</v>
      </c>
      <c r="B5" s="32">
        <f>B6+B12+B32+B34+B46+B48+B52+B55+B57+B59+B62+B44</f>
        <v>7926344.130000001</v>
      </c>
      <c r="C5" s="32">
        <f>C6+C12+C32+C34+C46+C48+C52+C55+C57+C59+C62</f>
        <v>6010105.140000001</v>
      </c>
      <c r="D5" s="36">
        <f>C5/B5%</f>
        <v>75.8244285313411</v>
      </c>
    </row>
    <row r="6" spans="1:7" ht="40.5" customHeight="1">
      <c r="A6" s="28" t="s">
        <v>47</v>
      </c>
      <c r="B6" s="23">
        <f>B7</f>
        <v>1976760.4000000001</v>
      </c>
      <c r="C6" s="23">
        <f>C7</f>
        <v>1920331.82</v>
      </c>
      <c r="D6" s="36">
        <f aca="true" t="shared" si="0" ref="D6:D20">C6/B6%</f>
        <v>97.14540113207447</v>
      </c>
      <c r="F6" s="39"/>
      <c r="G6" s="39"/>
    </row>
    <row r="7" spans="1:4" s="1" customFormat="1" ht="63">
      <c r="A7" s="29" t="s">
        <v>2</v>
      </c>
      <c r="B7" s="30">
        <f>B8+B9+B11+B10</f>
        <v>1976760.4000000001</v>
      </c>
      <c r="C7" s="30">
        <f>C8+C9+C11+C10</f>
        <v>1920331.82</v>
      </c>
      <c r="D7" s="42">
        <f t="shared" si="0"/>
        <v>97.14540113207447</v>
      </c>
    </row>
    <row r="8" spans="1:6" s="1" customFormat="1" ht="31.5">
      <c r="A8" s="31" t="s">
        <v>20</v>
      </c>
      <c r="B8" s="24">
        <v>1915802.54</v>
      </c>
      <c r="C8" s="24">
        <v>1854917.65</v>
      </c>
      <c r="D8" s="41">
        <f t="shared" si="0"/>
        <v>96.82196423019671</v>
      </c>
      <c r="F8" s="40"/>
    </row>
    <row r="9" spans="1:4" s="2" customFormat="1" ht="63">
      <c r="A9" s="8" t="s">
        <v>26</v>
      </c>
      <c r="B9" s="24">
        <v>0</v>
      </c>
      <c r="C9" s="24">
        <v>1927.8</v>
      </c>
      <c r="D9" s="41" t="e">
        <f>C9/B9%</f>
        <v>#DIV/0!</v>
      </c>
    </row>
    <row r="10" spans="1:4" s="2" customFormat="1" ht="47.25">
      <c r="A10" s="8" t="s">
        <v>25</v>
      </c>
      <c r="B10" s="24">
        <v>57957.86</v>
      </c>
      <c r="C10" s="24">
        <v>63486.37</v>
      </c>
      <c r="D10" s="41">
        <f>C10/B10%</f>
        <v>109.53884425684454</v>
      </c>
    </row>
    <row r="11" spans="1:4" s="2" customFormat="1" ht="31.5">
      <c r="A11" s="3" t="s">
        <v>24</v>
      </c>
      <c r="B11" s="24">
        <v>3000</v>
      </c>
      <c r="C11" s="24">
        <v>0</v>
      </c>
      <c r="D11" s="41">
        <f t="shared" si="0"/>
        <v>0</v>
      </c>
    </row>
    <row r="12" spans="1:4" s="2" customFormat="1" ht="21.75" customHeight="1">
      <c r="A12" s="10" t="s">
        <v>48</v>
      </c>
      <c r="B12" s="23">
        <f>B13+B19+B25</f>
        <v>3020722.2</v>
      </c>
      <c r="C12" s="23">
        <f>C13+C19+C25</f>
        <v>2869850</v>
      </c>
      <c r="D12" s="36">
        <f t="shared" si="0"/>
        <v>95.00542618583066</v>
      </c>
    </row>
    <row r="13" spans="1:4" s="2" customFormat="1" ht="47.25">
      <c r="A13" s="11" t="s">
        <v>5</v>
      </c>
      <c r="B13" s="30">
        <f>B14+B16+B17+B15+B18</f>
        <v>1470075</v>
      </c>
      <c r="C13" s="30">
        <f>C14+C16+C17+C15+C18</f>
        <v>1486250</v>
      </c>
      <c r="D13" s="42">
        <f t="shared" si="0"/>
        <v>101.10028399911569</v>
      </c>
    </row>
    <row r="14" spans="1:4" s="2" customFormat="1" ht="63">
      <c r="A14" s="4" t="s">
        <v>3</v>
      </c>
      <c r="B14" s="24">
        <v>1358300</v>
      </c>
      <c r="C14" s="24">
        <v>1218850</v>
      </c>
      <c r="D14" s="41">
        <f t="shared" si="0"/>
        <v>89.73349039240227</v>
      </c>
    </row>
    <row r="15" spans="1:4" s="2" customFormat="1" ht="84" customHeight="1">
      <c r="A15" s="31" t="s">
        <v>8</v>
      </c>
      <c r="B15" s="24">
        <v>25375</v>
      </c>
      <c r="C15" s="24">
        <v>50750</v>
      </c>
      <c r="D15" s="41">
        <f t="shared" si="0"/>
        <v>200</v>
      </c>
    </row>
    <row r="16" spans="1:4" ht="94.5">
      <c r="A16" s="33" t="s">
        <v>23</v>
      </c>
      <c r="B16" s="24">
        <v>86400</v>
      </c>
      <c r="C16" s="24">
        <v>193200</v>
      </c>
      <c r="D16" s="41">
        <f t="shared" si="0"/>
        <v>223.61111111111111</v>
      </c>
    </row>
    <row r="17" spans="1:4" s="2" customFormat="1" ht="87" customHeight="1">
      <c r="A17" s="33" t="s">
        <v>21</v>
      </c>
      <c r="B17" s="24">
        <v>0</v>
      </c>
      <c r="C17" s="24">
        <v>6100</v>
      </c>
      <c r="D17" s="41" t="e">
        <f t="shared" si="0"/>
        <v>#DIV/0!</v>
      </c>
    </row>
    <row r="18" spans="1:4" ht="94.5">
      <c r="A18" s="33" t="s">
        <v>22</v>
      </c>
      <c r="B18" s="24">
        <v>0</v>
      </c>
      <c r="C18" s="24">
        <v>17350</v>
      </c>
      <c r="D18" s="41" t="e">
        <f t="shared" si="0"/>
        <v>#DIV/0!</v>
      </c>
    </row>
    <row r="19" spans="1:4" s="2" customFormat="1" ht="47.25">
      <c r="A19" s="11" t="s">
        <v>6</v>
      </c>
      <c r="B19" s="43">
        <f>B20+B22+B23+B21+B24</f>
        <v>671200</v>
      </c>
      <c r="C19" s="43">
        <f>C20+C22+C23+C21+C24</f>
        <v>582190</v>
      </c>
      <c r="D19" s="42">
        <f t="shared" si="0"/>
        <v>86.73867699642432</v>
      </c>
    </row>
    <row r="20" spans="1:4" s="2" customFormat="1" ht="63">
      <c r="A20" s="4" t="s">
        <v>3</v>
      </c>
      <c r="B20" s="24">
        <v>584000</v>
      </c>
      <c r="C20" s="24">
        <v>483450</v>
      </c>
      <c r="D20" s="41">
        <f t="shared" si="0"/>
        <v>82.78253424657534</v>
      </c>
    </row>
    <row r="21" spans="1:4" s="2" customFormat="1" ht="78.75" customHeight="1">
      <c r="A21" s="31" t="s">
        <v>8</v>
      </c>
      <c r="B21" s="24">
        <v>19800</v>
      </c>
      <c r="C21" s="24">
        <v>20290</v>
      </c>
      <c r="D21" s="41">
        <f aca="true" t="shared" si="1" ref="D21:D49">C21/B21%</f>
        <v>102.47474747474747</v>
      </c>
    </row>
    <row r="22" spans="1:4" ht="94.5">
      <c r="A22" s="33" t="s">
        <v>23</v>
      </c>
      <c r="B22" s="24">
        <v>67400</v>
      </c>
      <c r="C22" s="24">
        <v>69700</v>
      </c>
      <c r="D22" s="41">
        <f t="shared" si="1"/>
        <v>103.41246290801188</v>
      </c>
    </row>
    <row r="23" spans="1:4" s="2" customFormat="1" ht="94.5">
      <c r="A23" s="33" t="s">
        <v>21</v>
      </c>
      <c r="B23" s="24">
        <v>0</v>
      </c>
      <c r="C23" s="24">
        <v>2450</v>
      </c>
      <c r="D23" s="41" t="e">
        <f t="shared" si="1"/>
        <v>#DIV/0!</v>
      </c>
    </row>
    <row r="24" spans="1:4" ht="94.5">
      <c r="A24" s="33" t="s">
        <v>22</v>
      </c>
      <c r="B24" s="24">
        <v>0</v>
      </c>
      <c r="C24" s="24">
        <v>6300</v>
      </c>
      <c r="D24" s="41" t="e">
        <f t="shared" si="1"/>
        <v>#DIV/0!</v>
      </c>
    </row>
    <row r="25" spans="1:4" s="2" customFormat="1" ht="47.25">
      <c r="A25" s="16" t="s">
        <v>7</v>
      </c>
      <c r="B25" s="30">
        <f>B26+B27+B28+B31+B30+B29</f>
        <v>879447.2</v>
      </c>
      <c r="C25" s="30">
        <f>C26+C27+C28+C31+C30+C29</f>
        <v>801410</v>
      </c>
      <c r="D25" s="42">
        <f t="shared" si="1"/>
        <v>91.12656223136534</v>
      </c>
    </row>
    <row r="26" spans="1:4" s="2" customFormat="1" ht="63">
      <c r="A26" s="4" t="s">
        <v>3</v>
      </c>
      <c r="B26" s="24">
        <v>805500</v>
      </c>
      <c r="C26" s="24">
        <v>696700</v>
      </c>
      <c r="D26" s="41">
        <f t="shared" si="1"/>
        <v>86.49286157666046</v>
      </c>
    </row>
    <row r="27" spans="1:4" ht="47.25">
      <c r="A27" s="12" t="s">
        <v>9</v>
      </c>
      <c r="B27" s="24">
        <v>322.2</v>
      </c>
      <c r="C27" s="24">
        <v>0</v>
      </c>
      <c r="D27" s="41">
        <f t="shared" si="1"/>
        <v>0</v>
      </c>
    </row>
    <row r="28" spans="1:4" ht="94.5">
      <c r="A28" s="33" t="s">
        <v>21</v>
      </c>
      <c r="B28" s="24">
        <v>16775</v>
      </c>
      <c r="C28" s="24">
        <v>30460</v>
      </c>
      <c r="D28" s="41">
        <f t="shared" si="1"/>
        <v>181.57973174366617</v>
      </c>
    </row>
    <row r="29" spans="1:4" s="2" customFormat="1" ht="94.5">
      <c r="A29" s="33" t="s">
        <v>23</v>
      </c>
      <c r="B29" s="24">
        <v>56850</v>
      </c>
      <c r="C29" s="24">
        <v>64800</v>
      </c>
      <c r="D29" s="41">
        <f t="shared" si="1"/>
        <v>113.98416886543535</v>
      </c>
    </row>
    <row r="30" spans="1:4" s="2" customFormat="1" ht="94.5">
      <c r="A30" s="31" t="s">
        <v>8</v>
      </c>
      <c r="B30" s="24">
        <v>0</v>
      </c>
      <c r="C30" s="24">
        <v>3650</v>
      </c>
      <c r="D30" s="41" t="e">
        <f t="shared" si="1"/>
        <v>#DIV/0!</v>
      </c>
    </row>
    <row r="31" spans="1:4" ht="94.5">
      <c r="A31" s="33" t="s">
        <v>22</v>
      </c>
      <c r="B31" s="24">
        <v>0</v>
      </c>
      <c r="C31" s="24">
        <v>5800</v>
      </c>
      <c r="D31" s="41" t="e">
        <f t="shared" si="1"/>
        <v>#DIV/0!</v>
      </c>
    </row>
    <row r="32" spans="1:4" ht="63">
      <c r="A32" s="6" t="s">
        <v>49</v>
      </c>
      <c r="B32" s="15">
        <f>B33</f>
        <v>37661.92</v>
      </c>
      <c r="C32" s="15">
        <f>C33</f>
        <v>126186.7</v>
      </c>
      <c r="D32" s="36">
        <f t="shared" si="1"/>
        <v>335.0511604294205</v>
      </c>
    </row>
    <row r="33" spans="1:4" ht="15.75">
      <c r="A33" s="5" t="s">
        <v>4</v>
      </c>
      <c r="B33" s="13">
        <v>37661.92</v>
      </c>
      <c r="C33" s="13">
        <v>126186.7</v>
      </c>
      <c r="D33" s="41">
        <f t="shared" si="1"/>
        <v>335.0511604294205</v>
      </c>
    </row>
    <row r="34" spans="1:4" ht="47.25">
      <c r="A34" s="6" t="s">
        <v>50</v>
      </c>
      <c r="B34" s="15">
        <f>B35+B39</f>
        <v>0</v>
      </c>
      <c r="C34" s="15">
        <f>C35+C39</f>
        <v>200851.74</v>
      </c>
      <c r="D34" s="36" t="e">
        <f t="shared" si="1"/>
        <v>#DIV/0!</v>
      </c>
    </row>
    <row r="35" spans="1:4" ht="31.5">
      <c r="A35" s="37" t="s">
        <v>29</v>
      </c>
      <c r="B35" s="20">
        <f>B36+B37+B38</f>
        <v>0</v>
      </c>
      <c r="C35" s="20">
        <f>C36+C37+C38</f>
        <v>107957.74</v>
      </c>
      <c r="D35" s="42" t="e">
        <f t="shared" si="1"/>
        <v>#DIV/0!</v>
      </c>
    </row>
    <row r="36" spans="1:4" ht="47.25">
      <c r="A36" s="21" t="s">
        <v>30</v>
      </c>
      <c r="B36" s="14">
        <v>0</v>
      </c>
      <c r="C36" s="14">
        <v>107957.74</v>
      </c>
      <c r="D36" s="41" t="e">
        <f t="shared" si="1"/>
        <v>#DIV/0!</v>
      </c>
    </row>
    <row r="37" spans="1:4" ht="47.25">
      <c r="A37" s="21" t="s">
        <v>31</v>
      </c>
      <c r="B37" s="14">
        <v>0</v>
      </c>
      <c r="C37" s="14">
        <v>0</v>
      </c>
      <c r="D37" s="41" t="e">
        <f t="shared" si="1"/>
        <v>#DIV/0!</v>
      </c>
    </row>
    <row r="38" spans="1:4" ht="31.5">
      <c r="A38" s="21" t="s">
        <v>43</v>
      </c>
      <c r="B38" s="14">
        <v>0</v>
      </c>
      <c r="C38" s="14">
        <v>0</v>
      </c>
      <c r="D38" s="41" t="e">
        <f>C38/B38%</f>
        <v>#DIV/0!</v>
      </c>
    </row>
    <row r="39" spans="1:4" ht="31.5">
      <c r="A39" s="38" t="s">
        <v>32</v>
      </c>
      <c r="B39" s="20">
        <f>SUM(B40:B43)</f>
        <v>0</v>
      </c>
      <c r="C39" s="20">
        <f>SUM(C40:C43)</f>
        <v>92894</v>
      </c>
      <c r="D39" s="42" t="e">
        <f t="shared" si="1"/>
        <v>#DIV/0!</v>
      </c>
    </row>
    <row r="40" spans="1:4" ht="31.5">
      <c r="A40" s="21" t="s">
        <v>33</v>
      </c>
      <c r="B40" s="14">
        <v>0</v>
      </c>
      <c r="C40" s="14">
        <v>63000</v>
      </c>
      <c r="D40" s="41" t="e">
        <f t="shared" si="1"/>
        <v>#DIV/0!</v>
      </c>
    </row>
    <row r="41" spans="1:4" ht="31.5">
      <c r="A41" s="21" t="s">
        <v>34</v>
      </c>
      <c r="B41" s="14">
        <v>0</v>
      </c>
      <c r="C41" s="14">
        <v>0</v>
      </c>
      <c r="D41" s="41" t="e">
        <f t="shared" si="1"/>
        <v>#DIV/0!</v>
      </c>
    </row>
    <row r="42" spans="1:4" ht="31.5">
      <c r="A42" s="21" t="s">
        <v>35</v>
      </c>
      <c r="B42" s="14">
        <v>0</v>
      </c>
      <c r="C42" s="14">
        <v>4394</v>
      </c>
      <c r="D42" s="41" t="e">
        <f t="shared" si="1"/>
        <v>#DIV/0!</v>
      </c>
    </row>
    <row r="43" spans="1:4" ht="47.25">
      <c r="A43" s="21" t="s">
        <v>44</v>
      </c>
      <c r="B43" s="14">
        <v>0</v>
      </c>
      <c r="C43" s="14">
        <v>25500</v>
      </c>
      <c r="D43" s="41" t="e">
        <f>C43/B43%</f>
        <v>#DIV/0!</v>
      </c>
    </row>
    <row r="44" spans="1:4" ht="78.75">
      <c r="A44" s="46" t="s">
        <v>52</v>
      </c>
      <c r="B44" s="15">
        <f>B45</f>
        <v>408551.17</v>
      </c>
      <c r="C44" s="15">
        <f>C45</f>
        <v>0</v>
      </c>
      <c r="D44" s="42">
        <f>C44/B44%</f>
        <v>0</v>
      </c>
    </row>
    <row r="45" spans="1:4" ht="15.75">
      <c r="A45" s="5" t="s">
        <v>4</v>
      </c>
      <c r="B45" s="14">
        <v>408551.17</v>
      </c>
      <c r="C45" s="14">
        <v>0</v>
      </c>
      <c r="D45" s="41">
        <f>C45/B45%</f>
        <v>0</v>
      </c>
    </row>
    <row r="46" spans="1:4" ht="94.5">
      <c r="A46" s="17" t="s">
        <v>51</v>
      </c>
      <c r="B46" s="15">
        <f>B47</f>
        <v>173430.8</v>
      </c>
      <c r="C46" s="15">
        <f>C47</f>
        <v>0</v>
      </c>
      <c r="D46" s="36">
        <f t="shared" si="1"/>
        <v>0</v>
      </c>
    </row>
    <row r="47" spans="1:4" ht="15.75">
      <c r="A47" s="5" t="s">
        <v>4</v>
      </c>
      <c r="B47" s="14">
        <v>173430.8</v>
      </c>
      <c r="C47" s="14">
        <v>0</v>
      </c>
      <c r="D47" s="36">
        <f t="shared" si="1"/>
        <v>0</v>
      </c>
    </row>
    <row r="48" spans="1:4" ht="47.25">
      <c r="A48" s="7" t="s">
        <v>53</v>
      </c>
      <c r="B48" s="15">
        <f>B49+B50+B51</f>
        <v>278383.94</v>
      </c>
      <c r="C48" s="15">
        <f>C49+C50+C51</f>
        <v>205098.15</v>
      </c>
      <c r="D48" s="36">
        <f t="shared" si="1"/>
        <v>73.67456254839989</v>
      </c>
    </row>
    <row r="49" spans="1:4" ht="47.25">
      <c r="A49" s="22" t="s">
        <v>10</v>
      </c>
      <c r="B49" s="14">
        <v>278383.94</v>
      </c>
      <c r="C49" s="14">
        <v>169287.15</v>
      </c>
      <c r="D49" s="41">
        <f t="shared" si="1"/>
        <v>60.81067392034181</v>
      </c>
    </row>
    <row r="50" spans="1:4" ht="31.5">
      <c r="A50" s="22" t="s">
        <v>12</v>
      </c>
      <c r="B50" s="14">
        <v>0</v>
      </c>
      <c r="C50" s="14">
        <v>35811</v>
      </c>
      <c r="D50" s="41" t="e">
        <f aca="true" t="shared" si="2" ref="D50:D66">C50/B50%</f>
        <v>#DIV/0!</v>
      </c>
    </row>
    <row r="51" spans="1:4" ht="31.5">
      <c r="A51" s="21" t="s">
        <v>11</v>
      </c>
      <c r="B51" s="14">
        <v>0</v>
      </c>
      <c r="C51" s="14">
        <v>0</v>
      </c>
      <c r="D51" s="41" t="e">
        <f t="shared" si="2"/>
        <v>#DIV/0!</v>
      </c>
    </row>
    <row r="52" spans="1:4" ht="47.25">
      <c r="A52" s="18" t="s">
        <v>54</v>
      </c>
      <c r="B52" s="15">
        <f>B53+B54</f>
        <v>0</v>
      </c>
      <c r="C52" s="15">
        <f>C53+C54</f>
        <v>205238.91</v>
      </c>
      <c r="D52" s="36" t="e">
        <f t="shared" si="2"/>
        <v>#DIV/0!</v>
      </c>
    </row>
    <row r="53" spans="1:4" ht="47.25">
      <c r="A53" s="21" t="s">
        <v>13</v>
      </c>
      <c r="B53" s="14">
        <v>0</v>
      </c>
      <c r="C53" s="14">
        <v>93000</v>
      </c>
      <c r="D53" s="41" t="e">
        <f t="shared" si="2"/>
        <v>#DIV/0!</v>
      </c>
    </row>
    <row r="54" spans="1:4" ht="31.5">
      <c r="A54" s="21" t="s">
        <v>14</v>
      </c>
      <c r="B54" s="14">
        <v>0</v>
      </c>
      <c r="C54" s="14">
        <v>112238.91</v>
      </c>
      <c r="D54" s="41" t="e">
        <f t="shared" si="2"/>
        <v>#DIV/0!</v>
      </c>
    </row>
    <row r="55" spans="1:4" ht="78.75">
      <c r="A55" s="18" t="s">
        <v>55</v>
      </c>
      <c r="B55" s="23">
        <f>B56</f>
        <v>126833.7</v>
      </c>
      <c r="C55" s="23">
        <f>C56</f>
        <v>23112.6</v>
      </c>
      <c r="D55" s="36">
        <f t="shared" si="2"/>
        <v>18.222759408579897</v>
      </c>
    </row>
    <row r="56" spans="1:4" ht="63">
      <c r="A56" s="35" t="s">
        <v>27</v>
      </c>
      <c r="B56" s="24">
        <v>126833.7</v>
      </c>
      <c r="C56" s="24">
        <v>23112.6</v>
      </c>
      <c r="D56" s="42">
        <f t="shared" si="2"/>
        <v>18.222759408579897</v>
      </c>
    </row>
    <row r="57" spans="1:4" ht="94.5">
      <c r="A57" s="18" t="s">
        <v>18</v>
      </c>
      <c r="B57" s="23">
        <f>B58</f>
        <v>0</v>
      </c>
      <c r="C57" s="23">
        <f>C58</f>
        <v>10000</v>
      </c>
      <c r="D57" s="36" t="e">
        <f t="shared" si="2"/>
        <v>#DIV/0!</v>
      </c>
    </row>
    <row r="58" spans="1:4" ht="15.75">
      <c r="A58" s="5" t="s">
        <v>4</v>
      </c>
      <c r="B58" s="24">
        <v>0</v>
      </c>
      <c r="C58" s="24">
        <v>10000</v>
      </c>
      <c r="D58" s="41" t="e">
        <f t="shared" si="2"/>
        <v>#DIV/0!</v>
      </c>
    </row>
    <row r="59" spans="1:4" ht="78.75">
      <c r="A59" s="18" t="s">
        <v>15</v>
      </c>
      <c r="B59" s="23">
        <f>B60+B61</f>
        <v>1874000</v>
      </c>
      <c r="C59" s="23">
        <f>C60+C61</f>
        <v>449435.22</v>
      </c>
      <c r="D59" s="36">
        <f t="shared" si="2"/>
        <v>23.98266915688367</v>
      </c>
    </row>
    <row r="60" spans="1:4" ht="63">
      <c r="A60" s="21" t="s">
        <v>16</v>
      </c>
      <c r="B60" s="24">
        <v>1724000</v>
      </c>
      <c r="C60" s="24">
        <v>449435.22</v>
      </c>
      <c r="D60" s="41">
        <f t="shared" si="2"/>
        <v>26.0693283062645</v>
      </c>
    </row>
    <row r="61" spans="1:4" ht="63">
      <c r="A61" s="34" t="s">
        <v>17</v>
      </c>
      <c r="B61" s="24">
        <v>150000</v>
      </c>
      <c r="C61" s="24">
        <v>0</v>
      </c>
      <c r="D61" s="41">
        <f t="shared" si="2"/>
        <v>0</v>
      </c>
    </row>
    <row r="62" spans="1:4" ht="31.5">
      <c r="A62" s="18" t="s">
        <v>36</v>
      </c>
      <c r="B62" s="23">
        <f>B63</f>
        <v>30000</v>
      </c>
      <c r="C62" s="23">
        <f>C63</f>
        <v>0</v>
      </c>
      <c r="D62" s="36">
        <f t="shared" si="2"/>
        <v>0</v>
      </c>
    </row>
    <row r="63" spans="1:4" ht="47.25">
      <c r="A63" s="37" t="s">
        <v>37</v>
      </c>
      <c r="B63" s="30">
        <f>SUM(B64:B66)</f>
        <v>30000</v>
      </c>
      <c r="C63" s="30">
        <f>SUM(C64:C66)</f>
        <v>0</v>
      </c>
      <c r="D63" s="42">
        <f t="shared" si="2"/>
        <v>0</v>
      </c>
    </row>
    <row r="64" spans="1:4" ht="31.5">
      <c r="A64" s="21" t="s">
        <v>38</v>
      </c>
      <c r="B64" s="24">
        <v>30000</v>
      </c>
      <c r="C64" s="24">
        <v>0</v>
      </c>
      <c r="D64" s="41">
        <f t="shared" si="2"/>
        <v>0</v>
      </c>
    </row>
    <row r="65" spans="1:4" ht="47.25">
      <c r="A65" s="21" t="s">
        <v>39</v>
      </c>
      <c r="B65" s="24">
        <v>0</v>
      </c>
      <c r="C65" s="24">
        <v>0</v>
      </c>
      <c r="D65" s="41" t="e">
        <f t="shared" si="2"/>
        <v>#DIV/0!</v>
      </c>
    </row>
    <row r="66" spans="1:4" ht="31.5">
      <c r="A66" s="21" t="s">
        <v>40</v>
      </c>
      <c r="B66" s="24">
        <v>0</v>
      </c>
      <c r="C66" s="24">
        <v>0</v>
      </c>
      <c r="D66" s="41" t="e">
        <f t="shared" si="2"/>
        <v>#DIV/0!</v>
      </c>
    </row>
  </sheetData>
  <sheetProtection selectLockedCells="1" selectUnlockedCells="1"/>
  <mergeCells count="2">
    <mergeCell ref="A1:D1"/>
    <mergeCell ref="A2:D2"/>
  </mergeCells>
  <printOptions/>
  <pageMargins left="0.7874015748031497" right="0.7086614173228347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noname</cp:lastModifiedBy>
  <cp:lastPrinted>2015-11-30T12:57:19Z</cp:lastPrinted>
  <dcterms:modified xsi:type="dcterms:W3CDTF">2016-08-19T06:49:28Z</dcterms:modified>
  <cp:category/>
  <cp:version/>
  <cp:contentType/>
  <cp:contentStatus/>
</cp:coreProperties>
</file>