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750" windowWidth="11895" windowHeight="10005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<sst xmlns="http://schemas.openxmlformats.org/spreadsheetml/2006/main" count="79" uniqueCount="48">
  <si>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</si>
  <si>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</si>
  <si>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</si>
  <si>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</si>
  <si>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</si>
  <si>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</si>
  <si>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</si>
  <si>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</si>
  <si>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</si>
  <si>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</si>
  <si>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</si>
  <si>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</si>
  <si>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</si>
  <si>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</si>
  <si>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</si>
  <si>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</si>
  <si>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</si>
  <si>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</si>
  <si>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</si>
  <si>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Сельское хозяйство и рыболовство</t>
  </si>
  <si>
    <t>08</t>
  </si>
  <si>
    <t>Связь и информатика</t>
  </si>
  <si>
    <t>Жилищное хозяйство</t>
  </si>
  <si>
    <t>Коммунальное хозяйство</t>
  </si>
  <si>
    <t>Культура</t>
  </si>
  <si>
    <t>Другие вопросы в области культуры, кинематографии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</si>
  <si>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</si>
  <si>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</si>
  <si>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</si>
  <si>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</si>
  <si>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</si>
  <si>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Всего расходов</t>
  </si>
  <si>
    <t>Наименование</t>
  </si>
  <si>
    <t>Под-раз-дел</t>
  </si>
  <si>
    <t>Раз-дел</t>
  </si>
  <si>
    <t>тыс. руб.</t>
  </si>
  <si>
    <t>Сведения о расходах бюджета по разделам и подразделам классификации расходов на 2017 год в сравнении с ожидаемым исполнением за 2016 год (оценка текущего финансового года) и отчетом за 2015 год (отчетный финансовый год)</t>
  </si>
  <si>
    <t>2015 (исполнение)</t>
  </si>
  <si>
    <t>2016 (ожидаемая оценка)</t>
  </si>
  <si>
    <t>2017
(Проект Решения)</t>
  </si>
  <si>
    <t>Темп роста 2017 к 2015</t>
  </si>
  <si>
    <t>Темп роста 2017 к 2016</t>
  </si>
  <si>
    <t>2018
(Проект Решения)</t>
  </si>
  <si>
    <t>2019
(Проект Решения)</t>
  </si>
  <si>
    <t>Дорожное хозяйство (дорожные фонды)</t>
  </si>
  <si>
    <t>Темп роста 2018 к 2017</t>
  </si>
  <si>
    <t>Темп роста 2019 к 2018</t>
  </si>
  <si>
    <t>Благоустройство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</si>
</sst>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(* #,##0.00_);_(* \(#,##0.00\);_(* &quot;-&quot;??_);_(@_)"/>
    <numFmt numFmtId="167" formatCode="0.0"/>
    <numFmt numFmtId="168" formatCode="0.00000"/>
    <numFmt numFmtId="169" formatCode="0.0000"/>
    <numFmt numFmtId="17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right" wrapText="1"/>
    </xf>
    <xf numFmtId="0" fontId="44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left" vertical="top" wrapText="1"/>
    </xf>
    <xf numFmtId="164" fontId="42" fillId="0" borderId="0" xfId="0" applyNumberFormat="1" applyFont="1" applyAlignment="1">
      <alignment/>
    </xf>
    <xf numFmtId="49" fontId="43" fillId="0" borderId="10" xfId="0" applyNumberFormat="1" applyFont="1" applyFill="1" applyBorder="1" applyAlignment="1">
      <alignment horizont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164" fontId="45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right"/>
    </xf>
    <xf numFmtId="0" fontId="5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7">
      <selection activeCell="U13" sqref="U13"/>
    </sheetView>
  </sheetViews>
  <sheetFormatPr defaultColWidth="9.140625" defaultRowHeight="15"/>
  <cols>
    <col min="1" max="1" width="43.421875" style="3" bestFit="1" customWidth="1"/>
    <col min="2" max="2" width="5.8515625" style="3" customWidth="1"/>
    <col min="3" max="3" width="6.140625" style="3" customWidth="1"/>
    <col min="4" max="4" width="11.8515625" style="3" bestFit="1" customWidth="1"/>
    <col min="5" max="5" width="13.00390625" style="3" customWidth="1"/>
    <col min="6" max="6" width="12.421875" style="3" bestFit="1" customWidth="1"/>
    <col min="7" max="7" width="13.28125" style="0" customWidth="1"/>
    <col min="8" max="8" width="14.00390625" style="0" customWidth="1"/>
    <col min="11" max="11" width="10.140625" style="0" customWidth="1"/>
  </cols>
  <sheetData>
    <row r="1" spans="1:12" ht="59.2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55.5" customHeight="1">
      <c r="A3" s="9" t="s">
        <v>32</v>
      </c>
      <c r="B3" s="9" t="s">
        <v>34</v>
      </c>
      <c r="C3" s="9" t="s">
        <v>33</v>
      </c>
      <c r="D3" s="10" t="s">
        <v>37</v>
      </c>
      <c r="E3" s="10" t="s">
        <v>38</v>
      </c>
      <c r="F3" s="10" t="s">
        <v>39</v>
      </c>
      <c r="G3" s="10" t="s">
        <v>42</v>
      </c>
      <c r="H3" s="10" t="s">
        <v>43</v>
      </c>
      <c r="I3" s="11" t="s">
        <v>40</v>
      </c>
      <c r="J3" s="11" t="s">
        <v>41</v>
      </c>
      <c r="K3" s="11" t="s">
        <v>45</v>
      </c>
      <c r="L3" s="11" t="s">
        <v>46</v>
      </c>
    </row>
    <row r="4" spans="1:12" s="2" customFormat="1" ht="15.75">
      <c r="A4" s="12" t="s">
        <v>0</v>
      </c>
      <c r="B4" s="13" t="s">
        <v>1</v>
      </c>
      <c r="C4" s="13" t="s">
        <v>2</v>
      </c>
      <c r="D4" s="14">
        <f>SUM(D5:D9)</f>
        <v>7283.5</v>
      </c>
      <c r="E4" s="14">
        <f>SUM(E5:E9)</f>
        <v>7473.9</v>
      </c>
      <c r="F4" s="14">
        <f>SUM(F5:F9)</f>
        <v>4521.8</v>
      </c>
      <c r="G4" s="14">
        <f>SUM(G5:G9)</f>
        <v>3937.6000000000004</v>
      </c>
      <c r="H4" s="14">
        <f>SUM(H5:H9)</f>
        <v>3813.6</v>
      </c>
      <c r="I4" s="22">
        <f>F4/D4*100</f>
        <v>62.08278986750876</v>
      </c>
      <c r="J4" s="22">
        <f>F4/E4*100</f>
        <v>60.50121088053092</v>
      </c>
      <c r="K4" s="22">
        <f>G4/F4*100</f>
        <v>87.08036622583927</v>
      </c>
      <c r="L4" s="22">
        <f>H4/G4*100</f>
        <v>96.85087362860625</v>
      </c>
    </row>
    <row r="5" spans="1:12" s="2" customFormat="1" ht="63">
      <c r="A5" s="4" t="s">
        <v>3</v>
      </c>
      <c r="B5" s="5" t="s">
        <v>1</v>
      </c>
      <c r="C5" s="5" t="s">
        <v>4</v>
      </c>
      <c r="D5" s="6">
        <v>1022.9</v>
      </c>
      <c r="E5" s="6">
        <v>1071.8</v>
      </c>
      <c r="F5" s="6">
        <v>1058.5</v>
      </c>
      <c r="G5" s="19">
        <v>1058.4</v>
      </c>
      <c r="H5" s="19">
        <v>1058.5</v>
      </c>
      <c r="I5" s="21">
        <f aca="true" t="shared" si="0" ref="I5:I25">F5/D5*100</f>
        <v>103.48030110470232</v>
      </c>
      <c r="J5" s="21">
        <f aca="true" t="shared" si="1" ref="J5:J25">F5/E5*100</f>
        <v>98.75909684642657</v>
      </c>
      <c r="K5" s="21">
        <f aca="true" t="shared" si="2" ref="K5:K25">G5/F5*100</f>
        <v>99.99055266887106</v>
      </c>
      <c r="L5" s="21">
        <f aca="true" t="shared" si="3" ref="L5:L25">H5/G5*100</f>
        <v>100.00944822373393</v>
      </c>
    </row>
    <row r="6" spans="1:12" s="2" customFormat="1" ht="94.5">
      <c r="A6" s="4" t="s">
        <v>6</v>
      </c>
      <c r="B6" s="5" t="s">
        <v>1</v>
      </c>
      <c r="C6" s="5" t="s">
        <v>7</v>
      </c>
      <c r="D6" s="6">
        <v>4370</v>
      </c>
      <c r="E6" s="6">
        <v>4778.2</v>
      </c>
      <c r="F6" s="6">
        <v>3153.9</v>
      </c>
      <c r="G6" s="19">
        <v>2569.8</v>
      </c>
      <c r="H6" s="19">
        <v>2445.7</v>
      </c>
      <c r="I6" s="21">
        <f t="shared" si="0"/>
        <v>72.17162471395882</v>
      </c>
      <c r="J6" s="21">
        <f t="shared" si="1"/>
        <v>66.00602737432506</v>
      </c>
      <c r="K6" s="21">
        <f t="shared" si="2"/>
        <v>81.48007229144869</v>
      </c>
      <c r="L6" s="21">
        <f t="shared" si="3"/>
        <v>95.17083041481827</v>
      </c>
    </row>
    <row r="7" spans="1:12" s="2" customFormat="1" ht="63">
      <c r="A7" s="4" t="s">
        <v>9</v>
      </c>
      <c r="B7" s="5" t="s">
        <v>1</v>
      </c>
      <c r="C7" s="5" t="s">
        <v>10</v>
      </c>
      <c r="D7" s="6"/>
      <c r="E7" s="6">
        <v>129.4</v>
      </c>
      <c r="F7" s="6">
        <v>67.8</v>
      </c>
      <c r="G7" s="19">
        <v>67.8</v>
      </c>
      <c r="H7" s="19">
        <v>67.8</v>
      </c>
      <c r="I7" s="21"/>
      <c r="J7" s="21">
        <f t="shared" si="1"/>
        <v>52.39567233384853</v>
      </c>
      <c r="K7" s="21">
        <f t="shared" si="2"/>
        <v>100</v>
      </c>
      <c r="L7" s="21">
        <f t="shared" si="3"/>
        <v>100</v>
      </c>
    </row>
    <row r="8" spans="1:12" s="2" customFormat="1" ht="15.75">
      <c r="A8" s="4" t="s">
        <v>11</v>
      </c>
      <c r="B8" s="5" t="s">
        <v>1</v>
      </c>
      <c r="C8" s="5" t="s">
        <v>12</v>
      </c>
      <c r="D8" s="6"/>
      <c r="E8" s="6"/>
      <c r="F8" s="6">
        <v>50</v>
      </c>
      <c r="G8" s="19">
        <v>50</v>
      </c>
      <c r="H8" s="19">
        <v>50</v>
      </c>
      <c r="I8" s="21"/>
      <c r="J8" s="21"/>
      <c r="K8" s="21">
        <f t="shared" si="2"/>
        <v>100</v>
      </c>
      <c r="L8" s="21">
        <f t="shared" si="3"/>
        <v>100</v>
      </c>
    </row>
    <row r="9" spans="1:12" s="2" customFormat="1" ht="15.75">
      <c r="A9" s="4" t="s">
        <v>13</v>
      </c>
      <c r="B9" s="5" t="s">
        <v>1</v>
      </c>
      <c r="C9" s="5" t="s">
        <v>14</v>
      </c>
      <c r="D9" s="6">
        <v>1890.6</v>
      </c>
      <c r="E9" s="6">
        <v>1494.5</v>
      </c>
      <c r="F9" s="6">
        <v>191.6</v>
      </c>
      <c r="G9" s="19">
        <v>191.6</v>
      </c>
      <c r="H9" s="19">
        <v>191.6</v>
      </c>
      <c r="I9" s="21">
        <f t="shared" si="0"/>
        <v>10.134348883952185</v>
      </c>
      <c r="J9" s="21">
        <f t="shared" si="1"/>
        <v>12.8203412512546</v>
      </c>
      <c r="K9" s="21">
        <f t="shared" si="2"/>
        <v>100</v>
      </c>
      <c r="L9" s="21">
        <f t="shared" si="3"/>
        <v>100</v>
      </c>
    </row>
    <row r="10" spans="1:12" s="2" customFormat="1" ht="15.75">
      <c r="A10" s="12" t="s">
        <v>26</v>
      </c>
      <c r="B10" s="13" t="s">
        <v>4</v>
      </c>
      <c r="C10" s="13" t="s">
        <v>2</v>
      </c>
      <c r="D10" s="14">
        <f>D11</f>
        <v>169.1</v>
      </c>
      <c r="E10" s="14">
        <f>E11</f>
        <v>170.5</v>
      </c>
      <c r="F10" s="14">
        <f>F11</f>
        <v>170.9</v>
      </c>
      <c r="G10" s="20">
        <f>G11</f>
        <v>170.9</v>
      </c>
      <c r="H10" s="20">
        <f>H11</f>
        <v>170.9</v>
      </c>
      <c r="I10" s="22">
        <f t="shared" si="0"/>
        <v>101.06445890005915</v>
      </c>
      <c r="J10" s="22">
        <f t="shared" si="1"/>
        <v>100.23460410557186</v>
      </c>
      <c r="K10" s="22">
        <f t="shared" si="2"/>
        <v>100</v>
      </c>
      <c r="L10" s="22">
        <f t="shared" si="3"/>
        <v>100</v>
      </c>
    </row>
    <row r="11" spans="1:12" s="2" customFormat="1" ht="31.5">
      <c r="A11" s="4" t="s">
        <v>15</v>
      </c>
      <c r="B11" s="5" t="s">
        <v>4</v>
      </c>
      <c r="C11" s="5" t="s">
        <v>5</v>
      </c>
      <c r="D11" s="6">
        <v>169.1</v>
      </c>
      <c r="E11" s="6">
        <v>170.5</v>
      </c>
      <c r="F11" s="6">
        <v>170.9</v>
      </c>
      <c r="G11" s="19">
        <v>170.9</v>
      </c>
      <c r="H11" s="19">
        <v>170.9</v>
      </c>
      <c r="I11" s="21">
        <f t="shared" si="0"/>
        <v>101.06445890005915</v>
      </c>
      <c r="J11" s="21">
        <f t="shared" si="1"/>
        <v>100.23460410557186</v>
      </c>
      <c r="K11" s="21">
        <f t="shared" si="2"/>
        <v>100</v>
      </c>
      <c r="L11" s="21">
        <f t="shared" si="3"/>
        <v>100</v>
      </c>
    </row>
    <row r="12" spans="1:12" s="2" customFormat="1" ht="31.5">
      <c r="A12" s="12" t="s">
        <v>27</v>
      </c>
      <c r="B12" s="13" t="s">
        <v>5</v>
      </c>
      <c r="C12" s="13" t="s">
        <v>2</v>
      </c>
      <c r="D12" s="14">
        <f>SUM(D13:D13)</f>
        <v>84.4</v>
      </c>
      <c r="E12" s="14">
        <f>SUM(E13:E13)</f>
        <v>305.7</v>
      </c>
      <c r="F12" s="14">
        <f>SUM(F13:F13)</f>
        <v>0</v>
      </c>
      <c r="G12" s="14">
        <f>SUM(G13:G13)</f>
        <v>0</v>
      </c>
      <c r="H12" s="14">
        <f>SUM(H13:H13)</f>
        <v>0</v>
      </c>
      <c r="I12" s="22">
        <f t="shared" si="0"/>
        <v>0</v>
      </c>
      <c r="J12" s="22">
        <f t="shared" si="1"/>
        <v>0</v>
      </c>
      <c r="K12" s="22">
        <v>0</v>
      </c>
      <c r="L12" s="22">
        <v>0</v>
      </c>
    </row>
    <row r="13" spans="1:12" s="2" customFormat="1" ht="63">
      <c r="A13" s="4" t="s">
        <v>16</v>
      </c>
      <c r="B13" s="5" t="s">
        <v>5</v>
      </c>
      <c r="C13" s="5" t="s">
        <v>17</v>
      </c>
      <c r="D13" s="6">
        <v>84.4</v>
      </c>
      <c r="E13" s="6">
        <v>305.7</v>
      </c>
      <c r="F13" s="6"/>
      <c r="G13" s="19"/>
      <c r="H13" s="19"/>
      <c r="I13" s="21">
        <f t="shared" si="0"/>
        <v>0</v>
      </c>
      <c r="J13" s="21">
        <f t="shared" si="1"/>
        <v>0</v>
      </c>
      <c r="K13" s="21"/>
      <c r="L13" s="21"/>
    </row>
    <row r="14" spans="1:12" s="2" customFormat="1" ht="15.75">
      <c r="A14" s="12" t="s">
        <v>28</v>
      </c>
      <c r="B14" s="13" t="s">
        <v>7</v>
      </c>
      <c r="C14" s="13" t="s">
        <v>2</v>
      </c>
      <c r="D14" s="14">
        <f>SUM(D15:D17)</f>
        <v>299.79999999999995</v>
      </c>
      <c r="E14" s="14">
        <f>SUM(E15:E17)</f>
        <v>1500.6</v>
      </c>
      <c r="F14" s="14">
        <f>SUM(F15:F17)</f>
        <v>186.39999999999998</v>
      </c>
      <c r="G14" s="14">
        <f>SUM(G15:G17)</f>
        <v>195.39999999999998</v>
      </c>
      <c r="H14" s="14">
        <f>SUM(H15:H17)</f>
        <v>205</v>
      </c>
      <c r="I14" s="22">
        <f t="shared" si="0"/>
        <v>62.174783188792524</v>
      </c>
      <c r="J14" s="22">
        <f t="shared" si="1"/>
        <v>12.421697987471678</v>
      </c>
      <c r="K14" s="22">
        <f t="shared" si="2"/>
        <v>104.8283261802575</v>
      </c>
      <c r="L14" s="22">
        <f t="shared" si="3"/>
        <v>104.91299897645857</v>
      </c>
    </row>
    <row r="15" spans="1:12" s="2" customFormat="1" ht="15.75">
      <c r="A15" s="4" t="s">
        <v>19</v>
      </c>
      <c r="B15" s="5" t="s">
        <v>7</v>
      </c>
      <c r="C15" s="5" t="s">
        <v>8</v>
      </c>
      <c r="D15" s="6">
        <v>24.4</v>
      </c>
      <c r="E15" s="6">
        <v>77.5</v>
      </c>
      <c r="F15" s="6">
        <v>172.7</v>
      </c>
      <c r="G15" s="19">
        <v>181.7</v>
      </c>
      <c r="H15" s="19">
        <v>191.3</v>
      </c>
      <c r="I15" s="21">
        <f t="shared" si="0"/>
        <v>707.7868852459017</v>
      </c>
      <c r="J15" s="21">
        <f t="shared" si="1"/>
        <v>222.83870967741933</v>
      </c>
      <c r="K15" s="21">
        <f t="shared" si="2"/>
        <v>105.21134916039374</v>
      </c>
      <c r="L15" s="21">
        <f t="shared" si="3"/>
        <v>105.28343423225097</v>
      </c>
    </row>
    <row r="16" spans="1:12" s="2" customFormat="1" ht="15.75">
      <c r="A16" s="18" t="s">
        <v>44</v>
      </c>
      <c r="B16" s="17" t="s">
        <v>7</v>
      </c>
      <c r="C16" s="17" t="s">
        <v>17</v>
      </c>
      <c r="D16" s="6">
        <v>263.4</v>
      </c>
      <c r="E16" s="6">
        <v>1410</v>
      </c>
      <c r="F16" s="6"/>
      <c r="G16" s="19"/>
      <c r="H16" s="19"/>
      <c r="I16" s="21"/>
      <c r="J16" s="21">
        <f t="shared" si="1"/>
        <v>0</v>
      </c>
      <c r="K16" s="21"/>
      <c r="L16" s="21"/>
    </row>
    <row r="17" spans="1:12" s="2" customFormat="1" ht="15.75">
      <c r="A17" s="4" t="s">
        <v>21</v>
      </c>
      <c r="B17" s="5" t="s">
        <v>7</v>
      </c>
      <c r="C17" s="5" t="s">
        <v>18</v>
      </c>
      <c r="D17" s="6">
        <v>12</v>
      </c>
      <c r="E17" s="6">
        <v>13.1</v>
      </c>
      <c r="F17" s="6">
        <v>13.7</v>
      </c>
      <c r="G17" s="19">
        <v>13.7</v>
      </c>
      <c r="H17" s="19">
        <v>13.7</v>
      </c>
      <c r="I17" s="21">
        <f t="shared" si="0"/>
        <v>114.16666666666666</v>
      </c>
      <c r="J17" s="21">
        <f t="shared" si="1"/>
        <v>104.58015267175573</v>
      </c>
      <c r="K17" s="21">
        <f t="shared" si="2"/>
        <v>100</v>
      </c>
      <c r="L17" s="21">
        <f t="shared" si="3"/>
        <v>100</v>
      </c>
    </row>
    <row r="18" spans="1:12" s="2" customFormat="1" ht="15.75">
      <c r="A18" s="12" t="s">
        <v>29</v>
      </c>
      <c r="B18" s="13" t="s">
        <v>8</v>
      </c>
      <c r="C18" s="13" t="s">
        <v>2</v>
      </c>
      <c r="D18" s="14">
        <f>SUM(D19:D21)</f>
        <v>8668.2</v>
      </c>
      <c r="E18" s="14">
        <f>SUM(E19:E21)</f>
        <v>5322.299999999999</v>
      </c>
      <c r="F18" s="14">
        <f>SUM(F19:F21)</f>
        <v>0</v>
      </c>
      <c r="G18" s="20">
        <f>G19+G20+G21</f>
        <v>0</v>
      </c>
      <c r="H18" s="20">
        <f>H19+H20+H21</f>
        <v>0</v>
      </c>
      <c r="I18" s="22">
        <f t="shared" si="0"/>
        <v>0</v>
      </c>
      <c r="J18" s="22">
        <f t="shared" si="1"/>
        <v>0</v>
      </c>
      <c r="K18" s="22"/>
      <c r="L18" s="22"/>
    </row>
    <row r="19" spans="1:12" s="2" customFormat="1" ht="15.75">
      <c r="A19" s="4" t="s">
        <v>22</v>
      </c>
      <c r="B19" s="5" t="s">
        <v>8</v>
      </c>
      <c r="C19" s="5" t="s">
        <v>1</v>
      </c>
      <c r="D19" s="6">
        <v>1010.1</v>
      </c>
      <c r="E19" s="6">
        <v>2035.7</v>
      </c>
      <c r="F19" s="6"/>
      <c r="G19" s="19"/>
      <c r="H19" s="19"/>
      <c r="I19" s="21">
        <f t="shared" si="0"/>
        <v>0</v>
      </c>
      <c r="J19" s="21">
        <f t="shared" si="1"/>
        <v>0</v>
      </c>
      <c r="K19" s="21"/>
      <c r="L19" s="21"/>
    </row>
    <row r="20" spans="1:12" s="2" customFormat="1" ht="15.75">
      <c r="A20" s="4" t="s">
        <v>23</v>
      </c>
      <c r="B20" s="5" t="s">
        <v>8</v>
      </c>
      <c r="C20" s="5" t="s">
        <v>4</v>
      </c>
      <c r="D20" s="6">
        <v>7032.9</v>
      </c>
      <c r="E20" s="6">
        <v>2585.7</v>
      </c>
      <c r="F20" s="6"/>
      <c r="G20" s="19"/>
      <c r="H20" s="19"/>
      <c r="I20" s="21">
        <f t="shared" si="0"/>
        <v>0</v>
      </c>
      <c r="J20" s="21">
        <f t="shared" si="1"/>
        <v>0</v>
      </c>
      <c r="K20" s="21"/>
      <c r="L20" s="21"/>
    </row>
    <row r="21" spans="1:12" s="2" customFormat="1" ht="15.75">
      <c r="A21" s="4" t="s">
        <v>47</v>
      </c>
      <c r="B21" s="5" t="s">
        <v>8</v>
      </c>
      <c r="C21" s="5">
        <v>3</v>
      </c>
      <c r="D21" s="6">
        <v>625.2</v>
      </c>
      <c r="E21" s="6">
        <v>700.9</v>
      </c>
      <c r="F21" s="6"/>
      <c r="G21" s="19"/>
      <c r="H21" s="19"/>
      <c r="I21" s="22">
        <f t="shared" si="0"/>
        <v>0</v>
      </c>
      <c r="J21" s="22">
        <f t="shared" si="1"/>
        <v>0</v>
      </c>
      <c r="K21" s="22"/>
      <c r="L21" s="22"/>
    </row>
    <row r="22" spans="1:12" s="2" customFormat="1" ht="15.75">
      <c r="A22" s="12" t="s">
        <v>30</v>
      </c>
      <c r="B22" s="13" t="s">
        <v>20</v>
      </c>
      <c r="C22" s="13" t="s">
        <v>2</v>
      </c>
      <c r="D22" s="14">
        <f>D23+D24</f>
        <v>5631.2</v>
      </c>
      <c r="E22" s="14">
        <f>E23+E24</f>
        <v>5795.8</v>
      </c>
      <c r="F22" s="14">
        <f>F23+F24</f>
        <v>4202</v>
      </c>
      <c r="G22" s="20">
        <f>G23+G24</f>
        <v>4202</v>
      </c>
      <c r="H22" s="20">
        <f>H23+H24</f>
        <v>3928.8</v>
      </c>
      <c r="I22" s="22">
        <f t="shared" si="0"/>
        <v>74.61997442818583</v>
      </c>
      <c r="J22" s="22">
        <f t="shared" si="1"/>
        <v>72.50077642430726</v>
      </c>
      <c r="K22" s="22">
        <f t="shared" si="2"/>
        <v>100</v>
      </c>
      <c r="L22" s="22">
        <f t="shared" si="3"/>
        <v>93.49833412660638</v>
      </c>
    </row>
    <row r="23" spans="1:12" s="2" customFormat="1" ht="15.75">
      <c r="A23" s="4" t="s">
        <v>24</v>
      </c>
      <c r="B23" s="5" t="s">
        <v>20</v>
      </c>
      <c r="C23" s="5" t="s">
        <v>1</v>
      </c>
      <c r="D23" s="6">
        <v>5591.2</v>
      </c>
      <c r="E23" s="6">
        <v>5795.8</v>
      </c>
      <c r="F23" s="6">
        <v>4202</v>
      </c>
      <c r="G23" s="19">
        <v>4202</v>
      </c>
      <c r="H23" s="19">
        <v>3928.8</v>
      </c>
      <c r="I23" s="21">
        <f t="shared" si="0"/>
        <v>75.15381313492632</v>
      </c>
      <c r="J23" s="21">
        <f t="shared" si="1"/>
        <v>72.50077642430726</v>
      </c>
      <c r="K23" s="21">
        <f t="shared" si="2"/>
        <v>100</v>
      </c>
      <c r="L23" s="21">
        <f t="shared" si="3"/>
        <v>93.49833412660638</v>
      </c>
    </row>
    <row r="24" spans="1:12" s="2" customFormat="1" ht="31.5">
      <c r="A24" s="4" t="s">
        <v>25</v>
      </c>
      <c r="B24" s="5" t="s">
        <v>20</v>
      </c>
      <c r="C24" s="5" t="s">
        <v>7</v>
      </c>
      <c r="D24" s="6">
        <v>40</v>
      </c>
      <c r="E24" s="6"/>
      <c r="F24" s="6"/>
      <c r="G24" s="19"/>
      <c r="H24" s="19"/>
      <c r="I24" s="21">
        <f t="shared" si="0"/>
        <v>0</v>
      </c>
      <c r="J24" s="21"/>
      <c r="K24" s="21"/>
      <c r="L24" s="21"/>
    </row>
    <row r="25" spans="1:12" s="1" customFormat="1" ht="18.75">
      <c r="A25" s="15" t="s">
        <v>31</v>
      </c>
      <c r="B25" s="7" t="s">
        <v>2</v>
      </c>
      <c r="C25" s="7" t="s">
        <v>2</v>
      </c>
      <c r="D25" s="8">
        <f>D22+D14+D18+D12+D10+D4</f>
        <v>22136.2</v>
      </c>
      <c r="E25" s="8">
        <f>E22+E14+E18+E12+E10+E4</f>
        <v>20568.8</v>
      </c>
      <c r="F25" s="8">
        <f aca="true" t="shared" si="4" ref="F25:L25">F22+F14+F18+F12+F10+F4</f>
        <v>9081.099999999999</v>
      </c>
      <c r="G25" s="8">
        <f t="shared" si="4"/>
        <v>8505.9</v>
      </c>
      <c r="H25" s="8">
        <f t="shared" si="4"/>
        <v>8118.299999999999</v>
      </c>
      <c r="I25" s="22">
        <f>F25/D25*100</f>
        <v>41.023752947660384</v>
      </c>
      <c r="J25" s="22">
        <f>F25/E25*100</f>
        <v>44.14987748434522</v>
      </c>
      <c r="K25" s="22">
        <f>G25/F25*100</f>
        <v>93.66596557685743</v>
      </c>
      <c r="L25" s="22">
        <f>H25/G25*100</f>
        <v>95.44316298098965</v>
      </c>
    </row>
    <row r="28" ht="15">
      <c r="D28" s="16"/>
    </row>
  </sheetData>
  <sheetProtection/>
  <mergeCells count="2">
    <mergeCell ref="A2:L2"/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Мурманской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Александрович Селезнев</dc:creator>
  <cp:keywords/>
  <dc:description/>
  <cp:lastModifiedBy>noname</cp:lastModifiedBy>
  <cp:lastPrinted>2016-11-18T07:03:05Z</cp:lastPrinted>
  <dcterms:created xsi:type="dcterms:W3CDTF">2015-11-06T08:03:08Z</dcterms:created>
  <dcterms:modified xsi:type="dcterms:W3CDTF">2016-12-26T14:16:33Z</dcterms:modified>
  <cp:category/>
  <cp:version/>
  <cp:contentType/>
  <cp:contentStatus/>
</cp:coreProperties>
</file>