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<sst xmlns="http://schemas.openxmlformats.org/spreadsheetml/2006/main" count="70" uniqueCount="59">
  <si>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рублей</t>
  </si>
  <si>
    <t>Наименование</t>
  </si>
  <si>
    <t xml:space="preserve">Муниципальная программа 1 "Развитие муниципального управления" 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</si>
  <si>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</si>
  <si>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</si>
  <si>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</si>
  <si>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</si>
  <si>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Подпрограмма 1 "Сохранение и развитие культурно-досуговой деятельности в МБУК "Пушновский сельский Дом культуры"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</si>
  <si>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</si>
  <si>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</si>
  <si>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</si>
  <si>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</si>
  <si>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</si>
  <si>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Муниципальная программа  4 "Управление муниципальным имуществом и земельными ресурсами"</t>
  </si>
  <si>
    <t>Муниципальная программа 5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</si>
  <si>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Муниципальная программа 6 «Благоустройство территории  сельского поселения Пушной Кольского района Мурманской области»</t>
  </si>
  <si>
    <t>Основное мероприятие 1. Содержание сетей уличного
освещения на территории муниципального
образования</t>
  </si>
  <si>
    <t xml:space="preserve">Основное мероприятие 3. Благоустройство территории муниципального образования </t>
  </si>
  <si>
    <t>Основное мероприятие 2. Иммобилизация безнадзорных животных</t>
  </si>
  <si>
    <t>Муниципальная программа 7 "Повышение безопасности населения сельского поселения Пушной Кольского района Мурманской области"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</si>
  <si>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</si>
  <si>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Основное мероприятие 2. Организация ГО ЧС на территории муниципального образования 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</si>
  <si>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</si>
  <si>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</si>
  <si>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</si>
  <si>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Муниципальная программа 8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</si>
  <si>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</si>
  <si>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</si>
  <si>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</si>
  <si>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</si>
  <si>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</si>
  <si>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</si>
  <si>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Основное мероприятие 4. Формирование электронного Правительства</t>
  </si>
  <si>
    <t>Основное мероприятие 3. Организация осуществления первичного воинского учета на территории сельского поселения Пушной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</si>
  <si>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правонаоушениях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</si>
  <si>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</si>
  <si>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Утверждено на 2016 год</t>
  </si>
  <si>
    <t>% исполнения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</si>
  <si>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</si>
  <si>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</si>
  <si>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Основное мероприятие 2. Оформление технических планов, технических паспортов объектов муниципального имущества</t>
  </si>
  <si>
    <t>Подпрограмма 2 "Управление и распоряжение земельными ресурсами"</t>
  </si>
  <si>
    <t>Основное мероприятие 1.  Межевание земельных участков и подготовка землеустроительных дел</t>
  </si>
  <si>
    <t>Основное мероприятие 3. Расходы по управлению и распоряжением  земельными участками</t>
  </si>
  <si>
    <t>Муниципальная программа 11 "Развитие физической культуры и спорта" на 2014-2016 годы</t>
  </si>
  <si>
    <t>Подпрограмма 3 "Профилактика правонарушений в сельском поселении Пушной Кольского района Мурманской области"</t>
  </si>
  <si>
    <t>Основное мероприятие 1. Организация и проведение мероприятий к 9 Мая</t>
  </si>
  <si>
    <t>Основное мероприятие 2. Организация временного трудоустройства несовершеннолетних в период летних каникул</t>
  </si>
  <si>
    <t>Основное мероприятие 3. Организация и проведение Международного дня пожилых людей</t>
  </si>
  <si>
    <t xml:space="preserve">Сведения об исполнении бюджета муниципального образования сельское поселение Пушной Кольского района Мурманской области по расходам в разрезе муниципальных программ </t>
  </si>
  <si>
    <t xml:space="preserve">Основное мероприятие 3. Ремонт муниципальных квартир </t>
  </si>
  <si>
    <t>Основное мероприятие 4. Разработка и утверждение местных нормативов градостроительного проектирования</t>
  </si>
  <si>
    <t>за 9 месяцев 2016 года</t>
  </si>
  <si>
    <t>Исполнено на 01.10.2016 года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</si>
  <si>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 на 2015-2017 годы"</t>
  </si>
  <si>
    <t>Основное мероприятие 1.Организация проведения специальной оценки условий труда</t>
  </si>
  <si>
    <t>Основное мероприятие 1. Подготовка объектов электроснабжения</t>
  </si>
  <si>
    <t>Основное мероприятие 2. Подготовка объектов теплоснабжения</t>
  </si>
  <si>
    <t>Основное мероприятие 3. Прочие мероприятия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</si>
</sst>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4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wrapText="1"/>
      <protection/>
    </xf>
    <xf numFmtId="164" fontId="43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44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7" fillId="0" borderId="10" xfId="53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№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5">
      <selection activeCell="R55" sqref="R55"/>
    </sheetView>
  </sheetViews>
  <sheetFormatPr defaultColWidth="9.140625" defaultRowHeight="15"/>
  <cols>
    <col min="1" max="1" width="56.00390625" style="0" customWidth="1"/>
    <col min="2" max="3" width="14.57421875" style="0" customWidth="1"/>
    <col min="4" max="4" width="16.00390625" style="0" customWidth="1"/>
    <col min="5" max="5" width="11.28125" style="0" customWidth="1"/>
    <col min="6" max="6" width="18.7109375" style="0" customWidth="1"/>
    <col min="7" max="7" width="24.57421875" style="0" customWidth="1"/>
  </cols>
  <sheetData>
    <row r="1" spans="1:4" ht="32.25" customHeight="1">
      <c r="A1" s="47" t="s">
        <v>49</v>
      </c>
      <c r="B1" s="47"/>
      <c r="C1" s="47"/>
      <c r="D1" s="47"/>
    </row>
    <row r="2" spans="1:4" ht="15">
      <c r="A2" s="47" t="s">
        <v>52</v>
      </c>
      <c r="B2" s="48"/>
      <c r="C2" s="48"/>
      <c r="D2" s="48"/>
    </row>
    <row r="3" ht="15">
      <c r="D3" s="9" t="s">
        <v>0</v>
      </c>
    </row>
    <row r="4" spans="1:6" ht="45">
      <c r="A4" s="25" t="s">
        <v>1</v>
      </c>
      <c r="B4" s="26" t="s">
        <v>36</v>
      </c>
      <c r="C4" s="27" t="s">
        <v>53</v>
      </c>
      <c r="D4" s="28" t="s">
        <v>37</v>
      </c>
      <c r="F4" s="40"/>
    </row>
    <row r="5" spans="1:4" ht="15.75">
      <c r="A5" s="19" t="s">
        <v>27</v>
      </c>
      <c r="B5" s="33">
        <f>B6+B14+B34+B36+B45+B47+B51+B54+B56+B60+B63</f>
        <v>20002727.59</v>
      </c>
      <c r="C5" s="33">
        <f>C6+C14+C34+C36+C45+C47+C51+C54+C56+C60+C63</f>
        <v>12207147.020000001</v>
      </c>
      <c r="D5" s="37">
        <f>C5/B5%</f>
        <v>61.02741221203623</v>
      </c>
    </row>
    <row r="6" spans="1:7" ht="40.5" customHeight="1">
      <c r="A6" s="29" t="s">
        <v>2</v>
      </c>
      <c r="B6" s="23">
        <f>B7+B12</f>
        <v>4265300</v>
      </c>
      <c r="C6" s="23">
        <f>C7+C12</f>
        <v>3087992.57</v>
      </c>
      <c r="D6" s="37">
        <f aca="true" t="shared" si="0" ref="D6:D22">C6/B6%</f>
        <v>72.39801584882657</v>
      </c>
      <c r="F6" s="40"/>
      <c r="G6" s="40"/>
    </row>
    <row r="7" spans="1:7" s="1" customFormat="1" ht="63">
      <c r="A7" s="30" t="s">
        <v>3</v>
      </c>
      <c r="B7" s="31">
        <f>B8+B9+B11+B10</f>
        <v>4253300</v>
      </c>
      <c r="C7" s="31">
        <f>C8+C9+C11+C10</f>
        <v>3075992.57</v>
      </c>
      <c r="D7" s="43">
        <f t="shared" si="0"/>
        <v>72.32014130204782</v>
      </c>
      <c r="F7" s="41"/>
      <c r="G7" s="41"/>
    </row>
    <row r="8" spans="1:6" s="1" customFormat="1" ht="31.5">
      <c r="A8" s="32" t="s">
        <v>28</v>
      </c>
      <c r="B8" s="24">
        <v>4065700</v>
      </c>
      <c r="C8" s="24">
        <v>2969262.17</v>
      </c>
      <c r="D8" s="42">
        <f t="shared" si="0"/>
        <v>73.03200359101754</v>
      </c>
      <c r="F8" s="41"/>
    </row>
    <row r="9" spans="1:4" s="2" customFormat="1" ht="63">
      <c r="A9" s="8" t="s">
        <v>34</v>
      </c>
      <c r="B9" s="24">
        <v>4000</v>
      </c>
      <c r="C9" s="24">
        <v>1927.8</v>
      </c>
      <c r="D9" s="42">
        <f>C9/B9%</f>
        <v>48.195</v>
      </c>
    </row>
    <row r="10" spans="1:4" s="2" customFormat="1" ht="47.25">
      <c r="A10" s="8" t="s">
        <v>33</v>
      </c>
      <c r="B10" s="24">
        <v>170500</v>
      </c>
      <c r="C10" s="24">
        <v>98277.6</v>
      </c>
      <c r="D10" s="42">
        <f>C10/B10%</f>
        <v>57.64082111436951</v>
      </c>
    </row>
    <row r="11" spans="1:4" s="2" customFormat="1" ht="31.5">
      <c r="A11" s="3" t="s">
        <v>32</v>
      </c>
      <c r="B11" s="24">
        <v>13100</v>
      </c>
      <c r="C11" s="24">
        <v>6525</v>
      </c>
      <c r="D11" s="42">
        <f t="shared" si="0"/>
        <v>49.80916030534351</v>
      </c>
    </row>
    <row r="12" spans="1:4" s="2" customFormat="1" ht="63">
      <c r="A12" s="45" t="s">
        <v>54</v>
      </c>
      <c r="B12" s="31">
        <f>B13</f>
        <v>12000</v>
      </c>
      <c r="C12" s="31">
        <f>C13</f>
        <v>12000</v>
      </c>
      <c r="D12" s="43">
        <f t="shared" si="0"/>
        <v>100</v>
      </c>
    </row>
    <row r="13" spans="1:4" s="2" customFormat="1" ht="31.5">
      <c r="A13" s="21" t="s">
        <v>55</v>
      </c>
      <c r="B13" s="24">
        <v>12000</v>
      </c>
      <c r="C13" s="24">
        <v>12000</v>
      </c>
      <c r="D13" s="42">
        <f t="shared" si="0"/>
        <v>100</v>
      </c>
    </row>
    <row r="14" spans="1:4" s="2" customFormat="1" ht="21.75" customHeight="1">
      <c r="A14" s="10" t="s">
        <v>4</v>
      </c>
      <c r="B14" s="23">
        <f>B15+B21+B27</f>
        <v>5780810</v>
      </c>
      <c r="C14" s="23">
        <f>C15+C21+C27</f>
        <v>4335685</v>
      </c>
      <c r="D14" s="37">
        <f t="shared" si="0"/>
        <v>75.0013406425743</v>
      </c>
    </row>
    <row r="15" spans="1:4" s="2" customFormat="1" ht="47.25">
      <c r="A15" s="11" t="s">
        <v>7</v>
      </c>
      <c r="B15" s="31">
        <f>B16+B18+B19+B17+B20</f>
        <v>2992800</v>
      </c>
      <c r="C15" s="31">
        <f>C16+C18+C19+C17+C20</f>
        <v>2244600</v>
      </c>
      <c r="D15" s="43">
        <f t="shared" si="0"/>
        <v>75</v>
      </c>
    </row>
    <row r="16" spans="1:4" s="2" customFormat="1" ht="63">
      <c r="A16" s="4" t="s">
        <v>5</v>
      </c>
      <c r="B16" s="24">
        <v>2437700</v>
      </c>
      <c r="C16" s="24">
        <v>1828275</v>
      </c>
      <c r="D16" s="42">
        <f t="shared" si="0"/>
        <v>75</v>
      </c>
    </row>
    <row r="17" spans="1:4" s="2" customFormat="1" ht="84" customHeight="1">
      <c r="A17" s="32" t="s">
        <v>10</v>
      </c>
      <c r="B17" s="24">
        <v>121800</v>
      </c>
      <c r="C17" s="24">
        <v>91350</v>
      </c>
      <c r="D17" s="42">
        <f t="shared" si="0"/>
        <v>75</v>
      </c>
    </row>
    <row r="18" spans="1:4" ht="94.5">
      <c r="A18" s="34" t="s">
        <v>31</v>
      </c>
      <c r="B18" s="24">
        <v>386400</v>
      </c>
      <c r="C18" s="24">
        <v>289800</v>
      </c>
      <c r="D18" s="42">
        <f t="shared" si="0"/>
        <v>75</v>
      </c>
    </row>
    <row r="19" spans="1:4" s="2" customFormat="1" ht="87" customHeight="1">
      <c r="A19" s="34" t="s">
        <v>29</v>
      </c>
      <c r="B19" s="24">
        <v>12200</v>
      </c>
      <c r="C19" s="24">
        <v>9150</v>
      </c>
      <c r="D19" s="42">
        <f t="shared" si="0"/>
        <v>75</v>
      </c>
    </row>
    <row r="20" spans="1:4" ht="94.5">
      <c r="A20" s="34" t="s">
        <v>30</v>
      </c>
      <c r="B20" s="24">
        <v>34700</v>
      </c>
      <c r="C20" s="24">
        <v>26025</v>
      </c>
      <c r="D20" s="42">
        <f t="shared" si="0"/>
        <v>75</v>
      </c>
    </row>
    <row r="21" spans="1:4" s="2" customFormat="1" ht="47.25">
      <c r="A21" s="11" t="s">
        <v>8</v>
      </c>
      <c r="B21" s="44">
        <f>B22+B24+B25+B23+B26</f>
        <v>1172800</v>
      </c>
      <c r="C21" s="44">
        <f>C22+C24+C25+C23+C26</f>
        <v>879600</v>
      </c>
      <c r="D21" s="43">
        <f t="shared" si="0"/>
        <v>75</v>
      </c>
    </row>
    <row r="22" spans="1:4" s="2" customFormat="1" ht="63">
      <c r="A22" s="4" t="s">
        <v>5</v>
      </c>
      <c r="B22" s="24">
        <v>966900</v>
      </c>
      <c r="C22" s="24">
        <v>725175</v>
      </c>
      <c r="D22" s="42">
        <f t="shared" si="0"/>
        <v>75</v>
      </c>
    </row>
    <row r="23" spans="1:4" s="2" customFormat="1" ht="78.75" customHeight="1">
      <c r="A23" s="32" t="s">
        <v>10</v>
      </c>
      <c r="B23" s="24">
        <v>48700</v>
      </c>
      <c r="C23" s="24">
        <v>36525</v>
      </c>
      <c r="D23" s="42">
        <f aca="true" t="shared" si="1" ref="D23:D48">C23/B23%</f>
        <v>75</v>
      </c>
    </row>
    <row r="24" spans="1:4" ht="94.5">
      <c r="A24" s="34" t="s">
        <v>31</v>
      </c>
      <c r="B24" s="24">
        <v>139700</v>
      </c>
      <c r="C24" s="24">
        <v>104775</v>
      </c>
      <c r="D24" s="42">
        <f t="shared" si="1"/>
        <v>75</v>
      </c>
    </row>
    <row r="25" spans="1:4" s="2" customFormat="1" ht="94.5">
      <c r="A25" s="34" t="s">
        <v>29</v>
      </c>
      <c r="B25" s="24">
        <v>4900</v>
      </c>
      <c r="C25" s="24">
        <v>3675</v>
      </c>
      <c r="D25" s="42">
        <f t="shared" si="1"/>
        <v>75</v>
      </c>
    </row>
    <row r="26" spans="1:4" ht="94.5">
      <c r="A26" s="34" t="s">
        <v>30</v>
      </c>
      <c r="B26" s="24">
        <v>12600</v>
      </c>
      <c r="C26" s="24">
        <v>9450</v>
      </c>
      <c r="D26" s="42">
        <f t="shared" si="1"/>
        <v>75</v>
      </c>
    </row>
    <row r="27" spans="1:4" s="2" customFormat="1" ht="47.25">
      <c r="A27" s="16" t="s">
        <v>9</v>
      </c>
      <c r="B27" s="31">
        <f>B28+B29+B30+B33+B32+B31</f>
        <v>1615210</v>
      </c>
      <c r="C27" s="31">
        <f>C28+C29+C30+C33+C32+C31</f>
        <v>1211485</v>
      </c>
      <c r="D27" s="43">
        <f t="shared" si="1"/>
        <v>75.00479813770346</v>
      </c>
    </row>
    <row r="28" spans="1:4" s="2" customFormat="1" ht="63">
      <c r="A28" s="4" t="s">
        <v>5</v>
      </c>
      <c r="B28" s="24">
        <v>1393400</v>
      </c>
      <c r="C28" s="24">
        <v>1045050</v>
      </c>
      <c r="D28" s="42">
        <f t="shared" si="1"/>
        <v>75</v>
      </c>
    </row>
    <row r="29" spans="1:4" ht="47.25">
      <c r="A29" s="12" t="s">
        <v>11</v>
      </c>
      <c r="B29" s="24">
        <v>310</v>
      </c>
      <c r="C29" s="24">
        <v>310</v>
      </c>
      <c r="D29" s="42">
        <f t="shared" si="1"/>
        <v>100</v>
      </c>
    </row>
    <row r="30" spans="1:4" ht="94.5">
      <c r="A30" s="34" t="s">
        <v>29</v>
      </c>
      <c r="B30" s="24">
        <v>73100</v>
      </c>
      <c r="C30" s="24">
        <v>54825</v>
      </c>
      <c r="D30" s="42">
        <f t="shared" si="1"/>
        <v>75</v>
      </c>
    </row>
    <row r="31" spans="1:4" s="2" customFormat="1" ht="94.5">
      <c r="A31" s="34" t="s">
        <v>31</v>
      </c>
      <c r="B31" s="24">
        <v>129500</v>
      </c>
      <c r="C31" s="24">
        <v>97125</v>
      </c>
      <c r="D31" s="42">
        <f t="shared" si="1"/>
        <v>75</v>
      </c>
    </row>
    <row r="32" spans="1:4" s="2" customFormat="1" ht="94.5">
      <c r="A32" s="32" t="s">
        <v>10</v>
      </c>
      <c r="B32" s="24">
        <v>7300</v>
      </c>
      <c r="C32" s="24">
        <v>5475</v>
      </c>
      <c r="D32" s="42">
        <f t="shared" si="1"/>
        <v>75</v>
      </c>
    </row>
    <row r="33" spans="1:4" ht="94.5">
      <c r="A33" s="34" t="s">
        <v>30</v>
      </c>
      <c r="B33" s="24">
        <v>11600</v>
      </c>
      <c r="C33" s="24">
        <v>8700</v>
      </c>
      <c r="D33" s="42">
        <f t="shared" si="1"/>
        <v>75</v>
      </c>
    </row>
    <row r="34" spans="1:4" ht="63">
      <c r="A34" s="6" t="s">
        <v>12</v>
      </c>
      <c r="B34" s="15">
        <f>B35</f>
        <v>219900</v>
      </c>
      <c r="C34" s="15">
        <f>C35</f>
        <v>156462.22</v>
      </c>
      <c r="D34" s="37">
        <f t="shared" si="1"/>
        <v>71.15153251477945</v>
      </c>
    </row>
    <row r="35" spans="1:4" ht="15.75">
      <c r="A35" s="5" t="s">
        <v>6</v>
      </c>
      <c r="B35" s="13">
        <v>219900</v>
      </c>
      <c r="C35" s="13">
        <v>156462.22</v>
      </c>
      <c r="D35" s="42">
        <f t="shared" si="1"/>
        <v>71.15153251477945</v>
      </c>
    </row>
    <row r="36" spans="1:4" ht="47.25">
      <c r="A36" s="6" t="s">
        <v>13</v>
      </c>
      <c r="B36" s="15">
        <f>B37+B41</f>
        <v>2587640</v>
      </c>
      <c r="C36" s="15">
        <f>C37+C41</f>
        <v>1897349.51</v>
      </c>
      <c r="D36" s="37">
        <f t="shared" si="1"/>
        <v>73.3235500301433</v>
      </c>
    </row>
    <row r="37" spans="1:4" ht="31.5">
      <c r="A37" s="38" t="s">
        <v>38</v>
      </c>
      <c r="B37" s="20">
        <f>B38+B39+B40</f>
        <v>2369640</v>
      </c>
      <c r="C37" s="20">
        <f>C38+C39+C40</f>
        <v>1737330.51</v>
      </c>
      <c r="D37" s="43">
        <f t="shared" si="1"/>
        <v>73.3162214513597</v>
      </c>
    </row>
    <row r="38" spans="1:4" ht="47.25">
      <c r="A38" s="21" t="s">
        <v>39</v>
      </c>
      <c r="B38" s="14">
        <v>974640</v>
      </c>
      <c r="C38" s="24">
        <v>536365.51</v>
      </c>
      <c r="D38" s="42">
        <f t="shared" si="1"/>
        <v>55.03216674874826</v>
      </c>
    </row>
    <row r="39" spans="1:4" ht="47.25">
      <c r="A39" s="21" t="s">
        <v>40</v>
      </c>
      <c r="B39" s="14">
        <v>35000</v>
      </c>
      <c r="C39" s="14">
        <v>0</v>
      </c>
      <c r="D39" s="42">
        <f t="shared" si="1"/>
        <v>0</v>
      </c>
    </row>
    <row r="40" spans="1:4" ht="31.5">
      <c r="A40" s="21" t="s">
        <v>50</v>
      </c>
      <c r="B40" s="14">
        <v>1360000</v>
      </c>
      <c r="C40" s="14">
        <v>1200965</v>
      </c>
      <c r="D40" s="42">
        <f>C40/B40%</f>
        <v>88.30625</v>
      </c>
    </row>
    <row r="41" spans="1:4" ht="31.5">
      <c r="A41" s="39" t="s">
        <v>41</v>
      </c>
      <c r="B41" s="20">
        <f>SUM(B42:B44)</f>
        <v>218000</v>
      </c>
      <c r="C41" s="20">
        <f>SUM(C42:C44)</f>
        <v>160019</v>
      </c>
      <c r="D41" s="43">
        <f t="shared" si="1"/>
        <v>73.40321100917431</v>
      </c>
    </row>
    <row r="42" spans="1:4" ht="31.5">
      <c r="A42" s="21" t="s">
        <v>42</v>
      </c>
      <c r="B42" s="14">
        <v>113000</v>
      </c>
      <c r="C42" s="14">
        <v>63000</v>
      </c>
      <c r="D42" s="42">
        <f t="shared" si="1"/>
        <v>55.75221238938053</v>
      </c>
    </row>
    <row r="43" spans="1:4" ht="31.5">
      <c r="A43" s="21" t="s">
        <v>43</v>
      </c>
      <c r="B43" s="14">
        <v>20000</v>
      </c>
      <c r="C43" s="14">
        <v>12019</v>
      </c>
      <c r="D43" s="42">
        <f t="shared" si="1"/>
        <v>60.095</v>
      </c>
    </row>
    <row r="44" spans="1:4" ht="47.25">
      <c r="A44" s="21" t="s">
        <v>51</v>
      </c>
      <c r="B44" s="14">
        <v>85000</v>
      </c>
      <c r="C44" s="14">
        <v>85000</v>
      </c>
      <c r="D44" s="42">
        <f>C44/B44%</f>
        <v>100</v>
      </c>
    </row>
    <row r="45" spans="1:4" ht="94.5">
      <c r="A45" s="17" t="s">
        <v>14</v>
      </c>
      <c r="B45" s="15">
        <f>B46</f>
        <v>1745600</v>
      </c>
      <c r="C45" s="15">
        <f>C46</f>
        <v>0</v>
      </c>
      <c r="D45" s="37">
        <f t="shared" si="1"/>
        <v>0</v>
      </c>
    </row>
    <row r="46" spans="1:4" ht="15.75">
      <c r="A46" s="5" t="s">
        <v>6</v>
      </c>
      <c r="B46" s="14">
        <v>1745600</v>
      </c>
      <c r="C46" s="14">
        <v>0</v>
      </c>
      <c r="D46" s="37">
        <f t="shared" si="1"/>
        <v>0</v>
      </c>
    </row>
    <row r="47" spans="1:4" ht="47.25">
      <c r="A47" s="7" t="s">
        <v>15</v>
      </c>
      <c r="B47" s="15">
        <f>B48+B49+B50</f>
        <v>1008357</v>
      </c>
      <c r="C47" s="15">
        <f>C48+C49+C50</f>
        <v>346009.72</v>
      </c>
      <c r="D47" s="37">
        <f t="shared" si="1"/>
        <v>34.31420816238693</v>
      </c>
    </row>
    <row r="48" spans="1:4" ht="47.25">
      <c r="A48" s="22" t="s">
        <v>16</v>
      </c>
      <c r="B48" s="14">
        <v>400000</v>
      </c>
      <c r="C48" s="14">
        <v>172147.72</v>
      </c>
      <c r="D48" s="42">
        <f t="shared" si="1"/>
        <v>43.03693</v>
      </c>
    </row>
    <row r="49" spans="1:4" ht="31.5">
      <c r="A49" s="22" t="s">
        <v>18</v>
      </c>
      <c r="B49" s="14">
        <v>150537</v>
      </c>
      <c r="C49" s="14">
        <v>73863</v>
      </c>
      <c r="D49" s="42">
        <f aca="true" t="shared" si="2" ref="D49:D67">C49/B49%</f>
        <v>49.06634249387194</v>
      </c>
    </row>
    <row r="50" spans="1:4" ht="31.5">
      <c r="A50" s="21" t="s">
        <v>17</v>
      </c>
      <c r="B50" s="14">
        <v>457820</v>
      </c>
      <c r="C50" s="14">
        <v>99999</v>
      </c>
      <c r="D50" s="42">
        <f t="shared" si="2"/>
        <v>21.84242715477699</v>
      </c>
    </row>
    <row r="51" spans="1:4" ht="47.25">
      <c r="A51" s="18" t="s">
        <v>19</v>
      </c>
      <c r="B51" s="15">
        <f>B52+B53</f>
        <v>362300</v>
      </c>
      <c r="C51" s="15">
        <f>C52+C53</f>
        <v>272582.25</v>
      </c>
      <c r="D51" s="37">
        <f t="shared" si="2"/>
        <v>75.2366133038918</v>
      </c>
    </row>
    <row r="52" spans="1:4" ht="47.25">
      <c r="A52" s="21" t="s">
        <v>20</v>
      </c>
      <c r="B52" s="14">
        <v>93000</v>
      </c>
      <c r="C52" s="14">
        <v>93000</v>
      </c>
      <c r="D52" s="42">
        <f t="shared" si="2"/>
        <v>100</v>
      </c>
    </row>
    <row r="53" spans="1:4" ht="31.5">
      <c r="A53" s="21" t="s">
        <v>21</v>
      </c>
      <c r="B53" s="14">
        <v>269300</v>
      </c>
      <c r="C53" s="14">
        <v>179582.25</v>
      </c>
      <c r="D53" s="42">
        <f t="shared" si="2"/>
        <v>66.68483104344597</v>
      </c>
    </row>
    <row r="54" spans="1:4" ht="78.75">
      <c r="A54" s="18" t="s">
        <v>25</v>
      </c>
      <c r="B54" s="23">
        <f>B55</f>
        <v>875236</v>
      </c>
      <c r="C54" s="23">
        <f>C55</f>
        <v>520376.4</v>
      </c>
      <c r="D54" s="37">
        <f t="shared" si="2"/>
        <v>59.455552559538226</v>
      </c>
    </row>
    <row r="55" spans="1:4" ht="63">
      <c r="A55" s="36" t="s">
        <v>35</v>
      </c>
      <c r="B55" s="24">
        <v>875236</v>
      </c>
      <c r="C55" s="24">
        <v>520376.4</v>
      </c>
      <c r="D55" s="43">
        <f t="shared" si="2"/>
        <v>59.455552559538226</v>
      </c>
    </row>
    <row r="56" spans="1:4" ht="94.5">
      <c r="A56" s="18" t="s">
        <v>26</v>
      </c>
      <c r="B56" s="23">
        <f>SUM(B57:B59)</f>
        <v>1876344.5899999999</v>
      </c>
      <c r="C56" s="23">
        <f>SUM(C57:C59)</f>
        <v>676155.33</v>
      </c>
      <c r="D56" s="37">
        <f t="shared" si="2"/>
        <v>36.03577581663718</v>
      </c>
    </row>
    <row r="57" spans="1:4" ht="31.5">
      <c r="A57" s="46" t="s">
        <v>56</v>
      </c>
      <c r="B57" s="24">
        <v>1019344.59</v>
      </c>
      <c r="C57" s="24">
        <v>31490.33</v>
      </c>
      <c r="D57" s="42">
        <f t="shared" si="2"/>
        <v>3.089272294072803</v>
      </c>
    </row>
    <row r="58" spans="1:4" ht="31.5">
      <c r="A58" s="46" t="s">
        <v>57</v>
      </c>
      <c r="B58" s="24">
        <v>624700</v>
      </c>
      <c r="C58" s="24">
        <v>624665</v>
      </c>
      <c r="D58" s="42">
        <f t="shared" si="2"/>
        <v>99.99439731070915</v>
      </c>
    </row>
    <row r="59" spans="1:4" ht="15.75">
      <c r="A59" s="46" t="s">
        <v>58</v>
      </c>
      <c r="B59" s="24">
        <v>232300</v>
      </c>
      <c r="C59" s="24">
        <v>20000</v>
      </c>
      <c r="D59" s="42">
        <f t="shared" si="2"/>
        <v>8.609556607834696</v>
      </c>
    </row>
    <row r="60" spans="1:4" ht="78.75">
      <c r="A60" s="18" t="s">
        <v>22</v>
      </c>
      <c r="B60" s="23">
        <f>B61+B62</f>
        <v>1211200</v>
      </c>
      <c r="C60" s="23">
        <f>C61+C62</f>
        <v>859500</v>
      </c>
      <c r="D60" s="37">
        <f t="shared" si="2"/>
        <v>70.96268163804491</v>
      </c>
    </row>
    <row r="61" spans="1:4" ht="63">
      <c r="A61" s="21" t="s">
        <v>23</v>
      </c>
      <c r="B61" s="24">
        <v>1146200</v>
      </c>
      <c r="C61" s="24">
        <v>859500</v>
      </c>
      <c r="D61" s="42">
        <f t="shared" si="2"/>
        <v>74.98691327865993</v>
      </c>
    </row>
    <row r="62" spans="1:4" ht="63">
      <c r="A62" s="35" t="s">
        <v>24</v>
      </c>
      <c r="B62" s="24">
        <v>65000</v>
      </c>
      <c r="C62" s="24">
        <v>0</v>
      </c>
      <c r="D62" s="42">
        <f t="shared" si="2"/>
        <v>0</v>
      </c>
    </row>
    <row r="63" spans="1:4" ht="31.5">
      <c r="A63" s="18" t="s">
        <v>44</v>
      </c>
      <c r="B63" s="23">
        <f>B64</f>
        <v>70040</v>
      </c>
      <c r="C63" s="23">
        <f>C64</f>
        <v>55034.020000000004</v>
      </c>
      <c r="D63" s="37">
        <f t="shared" si="2"/>
        <v>78.57512849800115</v>
      </c>
    </row>
    <row r="64" spans="1:4" ht="47.25">
      <c r="A64" s="38" t="s">
        <v>45</v>
      </c>
      <c r="B64" s="31">
        <f>SUM(B65:B67)</f>
        <v>70040</v>
      </c>
      <c r="C64" s="31">
        <f>SUM(C65:C67)</f>
        <v>55034.020000000004</v>
      </c>
      <c r="D64" s="43">
        <f t="shared" si="2"/>
        <v>78.57512849800115</v>
      </c>
    </row>
    <row r="65" spans="1:4" ht="31.5">
      <c r="A65" s="21" t="s">
        <v>46</v>
      </c>
      <c r="B65" s="24">
        <v>30000</v>
      </c>
      <c r="C65" s="24">
        <v>30000</v>
      </c>
      <c r="D65" s="42">
        <f t="shared" si="2"/>
        <v>100</v>
      </c>
    </row>
    <row r="66" spans="1:4" ht="47.25">
      <c r="A66" s="21" t="s">
        <v>47</v>
      </c>
      <c r="B66" s="24">
        <v>25040</v>
      </c>
      <c r="C66" s="24">
        <v>25034.02</v>
      </c>
      <c r="D66" s="42">
        <f t="shared" si="2"/>
        <v>99.97611821086262</v>
      </c>
    </row>
    <row r="67" spans="1:4" ht="31.5">
      <c r="A67" s="21" t="s">
        <v>48</v>
      </c>
      <c r="B67" s="24">
        <v>15000</v>
      </c>
      <c r="C67" s="24">
        <v>0</v>
      </c>
      <c r="D67" s="42">
        <f t="shared" si="2"/>
        <v>0</v>
      </c>
    </row>
  </sheetData>
  <sheetProtection selectLockedCells="1" selectUnlockedCells="1"/>
  <mergeCells count="2">
    <mergeCell ref="A1:D1"/>
    <mergeCell ref="A2:D2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2016-10-20T06:55:41Z</cp:lastPrinted>
  <dcterms:modified xsi:type="dcterms:W3CDTF">2016-10-20T07:21:20Z</dcterms:modified>
  <cp:category/>
  <cp:version/>
  <cp:contentType/>
  <cp:contentStatus/>
</cp:coreProperties>
</file>